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Juliana\Desktop\"/>
    </mc:Choice>
  </mc:AlternateContent>
  <xr:revisionPtr revIDLastSave="0" documentId="13_ncr:1_{ECD3D91E-BDED-40C9-B21A-2C3D810D09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SONERADO" sheetId="1" r:id="rId1"/>
    <sheet name="Composições" sheetId="5" r:id="rId2"/>
    <sheet name="BDI" sheetId="6" r:id="rId3"/>
  </sheets>
  <externalReferences>
    <externalReference r:id="rId4"/>
  </externalReferences>
  <definedNames>
    <definedName name="_xlnm.Print_Area" localSheetId="0">DESONERADO!$C$20:$J$58</definedName>
    <definedName name="AreaTeste">#REF!</definedName>
    <definedName name="AreaTeste2">#REF!</definedName>
    <definedName name="CélulaInicioPlanilha">#REF!</definedName>
    <definedName name="CélulaResumo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 s="1"/>
  <c r="H12" i="1"/>
  <c r="I12" i="1" s="1"/>
  <c r="H14" i="1"/>
  <c r="I14" i="1" s="1"/>
  <c r="H16" i="1"/>
  <c r="I16" i="1" s="1"/>
  <c r="H8" i="1"/>
  <c r="I8" i="1" s="1"/>
  <c r="A37" i="6"/>
  <c r="A25" i="6"/>
  <c r="F19" i="6"/>
  <c r="I17" i="1" l="1"/>
  <c r="D25" i="1"/>
  <c r="D24" i="1"/>
  <c r="I24" i="5" l="1"/>
  <c r="I23" i="5"/>
  <c r="I22" i="5"/>
  <c r="I21" i="5"/>
  <c r="I20" i="5"/>
  <c r="I13" i="5"/>
  <c r="I14" i="5"/>
  <c r="I15" i="5"/>
  <c r="I12" i="5"/>
  <c r="I11" i="5"/>
  <c r="I10" i="5"/>
  <c r="I31" i="5"/>
  <c r="I30" i="5"/>
  <c r="I29" i="5" s="1"/>
  <c r="I9" i="5" l="1"/>
  <c r="I19" i="5"/>
  <c r="F21" i="6"/>
  <c r="F20" i="6"/>
</calcChain>
</file>

<file path=xl/sharedStrings.xml><?xml version="1.0" encoding="utf-8"?>
<sst xmlns="http://schemas.openxmlformats.org/spreadsheetml/2006/main" count="155" uniqueCount="107">
  <si>
    <t>Item</t>
  </si>
  <si>
    <t>1.1</t>
  </si>
  <si>
    <t>2.1</t>
  </si>
  <si>
    <t>SERVIÇO</t>
  </si>
  <si>
    <t>m²</t>
  </si>
  <si>
    <t>Código</t>
  </si>
  <si>
    <t>Refer.</t>
  </si>
  <si>
    <t>TOTAL DO ORÇAMENTO</t>
  </si>
  <si>
    <t>Obra:</t>
  </si>
  <si>
    <t>Local:</t>
  </si>
  <si>
    <t>Tucunduva / RS</t>
  </si>
  <si>
    <t>Data:</t>
  </si>
  <si>
    <t>PREFEITURA MUNICIPAL DE TUCUNDUVA</t>
  </si>
  <si>
    <t>BDI:</t>
  </si>
  <si>
    <t>SINAPI-I</t>
  </si>
  <si>
    <t>COMPOSIÇÃO</t>
  </si>
  <si>
    <t>SINAPI</t>
  </si>
  <si>
    <t>SERVENTE COM ENCARGOS COMPLEMENTARES</t>
  </si>
  <si>
    <t>H</t>
  </si>
  <si>
    <t>PINTOR COM ENCARGOS COMPLEMENTARES</t>
  </si>
  <si>
    <t>L</t>
  </si>
  <si>
    <t>M2</t>
  </si>
  <si>
    <t>UNID.</t>
  </si>
  <si>
    <t>COEF.</t>
  </si>
  <si>
    <t>CUSTO UNIT. DESONERADO</t>
  </si>
  <si>
    <t>CUSTO UNIT. NÃO DESONERADO</t>
  </si>
  <si>
    <t>COMPOSIÇÃO 01</t>
  </si>
  <si>
    <t>VALOR TOTAL DESONERADO</t>
  </si>
  <si>
    <t>02</t>
  </si>
  <si>
    <t>01</t>
  </si>
  <si>
    <t>03</t>
  </si>
  <si>
    <t>COMPOSIÇÃO 03</t>
  </si>
  <si>
    <t>LAVADORA DE ALTA PRESSAO (LAVA-JATO) PARA AGUA FRIA, PRESSAO DE OPERACAO ENTRE 1400 E 1900 LIB/POL2, VAZAO MAXIMA ENTRE 400 E 700 L/H - CHP DIURNO. AF_04/2019</t>
  </si>
  <si>
    <t>CHP</t>
  </si>
  <si>
    <t>Unid.</t>
  </si>
  <si>
    <t>Quant.</t>
  </si>
  <si>
    <t>PINTURA ESMALTE BRILHANTE (2 DEMAOS) SOBRE SUPERFICIE METÁLICA, INCLUSIVE PROTEÇÃO COM ZARCÃO ( 1 DEMAO)</t>
  </si>
  <si>
    <t>LIXA EM FOLHA PARA FERRO, NUMERO 150</t>
  </si>
  <si>
    <t>SOLVENTE DILUENTE A BASE DE AGUARRAS</t>
  </si>
  <si>
    <t>FUNDO ANTICORROSIVO PARA METAIS FERROSOS (ZARCAO)</t>
  </si>
  <si>
    <t>TINTA SMALTE SINTETICO PREMIUM BRILHANTE</t>
  </si>
  <si>
    <t>UN.</t>
  </si>
  <si>
    <t>PINTURA DE QUADRO ESCOLAR COM TINTA ESMALTE ACABAMENTO FOSCO, DUAS DEMAOS SOBRE MASSA ACRILICA</t>
  </si>
  <si>
    <t>MASSA ACRÍLICA PARA PAREDES INTERIOR/EXTERIOR</t>
  </si>
  <si>
    <t>GL.</t>
  </si>
  <si>
    <t>TINTA SMALTE SINTETICO PREMIUM FOSCO</t>
  </si>
  <si>
    <t>34.50</t>
  </si>
  <si>
    <t>PINTURA ESTRUTURA METÁLICA</t>
  </si>
  <si>
    <t>PINTURA TINTA DE ACABAMENTO (PIGMENTADA) ESMALTE SINTÉTICO BRILHANTE EM MADEIRA, 2 DEMÃOS. AF_01/2021</t>
  </si>
  <si>
    <t>102220</t>
  </si>
  <si>
    <t>PINTURA DO PISO</t>
  </si>
  <si>
    <t>3.1</t>
  </si>
  <si>
    <t>PINTURA DE PISO COM TINTA ACRÍLICA, APLICAÇÃO MANUAL, 3 DEMÃOS, INCLUSO FUNDO PREPARADOR. AF_05/2021</t>
  </si>
  <si>
    <t>PINTURA DO FORRO EXTERNO E PORTAS INTERNAS E EXTERNAS</t>
  </si>
  <si>
    <t>PINTURA DE QUADRO ESCOLAR</t>
  </si>
  <si>
    <t>4.1</t>
  </si>
  <si>
    <t>COMPOSIÇÃO 02</t>
  </si>
  <si>
    <t>LIMPEZA INICIAL DA OBRA COM JATO DE ALTA PRESSÃO</t>
  </si>
  <si>
    <t>5.1</t>
  </si>
  <si>
    <t>LIMPEZA INICIAL DA OBRA</t>
  </si>
  <si>
    <t>JANEIRO DE 2022</t>
  </si>
  <si>
    <t>PINTURA ESCOLA MUNDO DO SABER</t>
  </si>
  <si>
    <t>DATA:</t>
  </si>
  <si>
    <t>Responsável Técnico pela Elaboração do Orçamento</t>
  </si>
  <si>
    <t>______________________________________</t>
  </si>
  <si>
    <t xml:space="preserve">                                                                        ANEXO I</t>
  </si>
  <si>
    <t xml:space="preserve">                                                                       COMPOSIÇÕES</t>
  </si>
  <si>
    <t>PLANILHA DE ORÇAMENTO - PINTURA ESCOLA MUNDO SABER</t>
  </si>
  <si>
    <t>Valor UNIT.(R$)</t>
  </si>
  <si>
    <t xml:space="preserve">Valor Total </t>
  </si>
  <si>
    <t>Valor UNIT. + BDI (27,25%) (R$)</t>
  </si>
  <si>
    <t>Quadro de Composição do BDI</t>
  </si>
  <si>
    <t xml:space="preserve"> Município/UF</t>
  </si>
  <si>
    <t xml:space="preserve"> Empreendimento/Apelido</t>
  </si>
  <si>
    <t xml:space="preserve"> TUCUNDUVA/ RS</t>
  </si>
  <si>
    <t>PINTURA NA ESCOLA MUNDO DO SABER</t>
  </si>
  <si>
    <t>Tipo de Obra (conforme Acórdão 2622/2013 - TCU):</t>
  </si>
  <si>
    <t xml:space="preserve"> - Construção de Edifícios (também para Reformas)</t>
  </si>
  <si>
    <t>ITENS</t>
  </si>
  <si>
    <t>SIGLAS</t>
  </si>
  <si>
    <t>VALORES</t>
  </si>
  <si>
    <t>TAXA DE RATEIO DA ADMINISTRAÇÃO CENTRAL</t>
  </si>
  <si>
    <t>AC</t>
  </si>
  <si>
    <t>TAXA DE SEGURO E GARANTIA DO EMPREENDIMENTO</t>
  </si>
  <si>
    <t>S+G</t>
  </si>
  <si>
    <t>TAXA DE RISCO</t>
  </si>
  <si>
    <t>R</t>
  </si>
  <si>
    <t>TAXA DE DESPESAS FINANCEIRAS</t>
  </si>
  <si>
    <t>DF</t>
  </si>
  <si>
    <t>TAXA DE LUCRO</t>
  </si>
  <si>
    <t>TAXA DE TRIBUTOS</t>
  </si>
  <si>
    <t>PIS (geralmente 0,65%)</t>
  </si>
  <si>
    <t>PIS</t>
  </si>
  <si>
    <t>COFINS (geralmente 3,00%)</t>
  </si>
  <si>
    <t>COFINS</t>
  </si>
  <si>
    <t>ISS (legislação municipal)</t>
  </si>
  <si>
    <t>ISS</t>
  </si>
  <si>
    <t>CPRB (Contribuiução Previdênciaria)</t>
  </si>
  <si>
    <t>CPRB</t>
  </si>
  <si>
    <t>BDI SEM desoneração conforme Acórdão 2622/2013 - TCU</t>
  </si>
  <si>
    <t>BDI DESONERADO RESULTANTE conforme Acórdão 2622/2013 - TCU</t>
  </si>
  <si>
    <t>FÓRMULA UTILIZADA:</t>
  </si>
  <si>
    <r>
      <t xml:space="preserve">Declaro que, conforme legislação tributária municipal, a </t>
    </r>
    <r>
      <rPr>
        <b/>
        <sz val="10"/>
        <rFont val="Calibri"/>
        <family val="2"/>
      </rPr>
      <t>base de cálculo</t>
    </r>
    <r>
      <rPr>
        <sz val="10"/>
        <rFont val="Calibri"/>
        <family val="2"/>
      </rPr>
      <t xml:space="preserve"> do ISS corresponde a 100 %</t>
    </r>
  </si>
  <si>
    <r>
      <t xml:space="preserve">do valor deste tipo de obra e, sobre esta base, incide ISS com </t>
    </r>
    <r>
      <rPr>
        <b/>
        <sz val="10"/>
        <rFont val="Calibri"/>
        <family val="2"/>
      </rPr>
      <t>alíquota</t>
    </r>
    <r>
      <rPr>
        <sz val="10"/>
        <rFont val="Calibri"/>
        <family val="2"/>
      </rPr>
      <t xml:space="preserve"> de 2,00%</t>
    </r>
  </si>
  <si>
    <r>
      <t xml:space="preserve">Declaramos que será adotado o regime </t>
    </r>
    <r>
      <rPr>
        <b/>
        <sz val="10"/>
        <rFont val="Calibri"/>
        <family val="2"/>
      </rPr>
      <t>Desonerado</t>
    </r>
    <r>
      <rPr>
        <sz val="10"/>
        <rFont val="Calibri"/>
        <family val="2"/>
      </rPr>
      <t xml:space="preserve"> de tributação da folha pagamento por ser opção mais adequada para a administração publica.</t>
    </r>
  </si>
  <si>
    <t>Responsável Técnico pela Elaboração do Orçamento:</t>
  </si>
  <si>
    <t>CREA/CAU: CREA RS238129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</si>
</sst>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  <numFmt numFmtId="167" formatCode="&quot;R$&quot;#,##0.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8"/>
      <color indexed="8"/>
      <name val="Courier"/>
      <family val="3"/>
    </font>
    <font>
      <b/>
      <sz val="11"/>
      <name val="Arial"/>
      <family val="2"/>
    </font>
    <font>
      <sz val="20"/>
      <color theme="1"/>
      <name val="Arial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27" fillId="0" borderId="0"/>
  </cellStyleXfs>
  <cellXfs count="232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166" fontId="2" fillId="0" borderId="0" xfId="1" applyNumberFormat="1" applyFont="1" applyFill="1" applyBorder="1" applyAlignment="1">
      <alignment horizontal="center" wrapText="1"/>
    </xf>
    <xf numFmtId="164" fontId="2" fillId="0" borderId="0" xfId="1" applyFont="1" applyFill="1" applyBorder="1" applyAlignment="1">
      <alignment horizontal="center" wrapText="1"/>
    </xf>
    <xf numFmtId="10" fontId="2" fillId="0" borderId="0" xfId="2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1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justify" vertical="top" wrapText="1"/>
    </xf>
    <xf numFmtId="165" fontId="5" fillId="0" borderId="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justify" vertical="top" wrapText="1"/>
    </xf>
    <xf numFmtId="165" fontId="2" fillId="0" borderId="0" xfId="0" applyNumberFormat="1" applyFont="1" applyFill="1" applyBorder="1"/>
    <xf numFmtId="0" fontId="0" fillId="0" borderId="0" xfId="0" applyBorder="1"/>
    <xf numFmtId="0" fontId="3" fillId="0" borderId="0" xfId="0" applyFont="1" applyBorder="1"/>
    <xf numFmtId="0" fontId="2" fillId="3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/>
    </xf>
    <xf numFmtId="0" fontId="14" fillId="3" borderId="1" xfId="0" applyFont="1" applyFill="1" applyBorder="1"/>
    <xf numFmtId="167" fontId="5" fillId="5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2" fontId="8" fillId="0" borderId="0" xfId="0" applyNumberFormat="1" applyFont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wrapText="1"/>
    </xf>
    <xf numFmtId="2" fontId="17" fillId="7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 applyProtection="1">
      <alignment horizontal="center" wrapText="1"/>
      <protection locked="0"/>
    </xf>
    <xf numFmtId="0" fontId="15" fillId="0" borderId="1" xfId="0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2" fontId="17" fillId="7" borderId="1" xfId="0" applyNumberFormat="1" applyFont="1" applyFill="1" applyBorder="1" applyAlignment="1">
      <alignment horizontal="center" vertical="center" wrapText="1"/>
    </xf>
    <xf numFmtId="2" fontId="17" fillId="7" borderId="1" xfId="0" applyNumberFormat="1" applyFont="1" applyFill="1" applyBorder="1" applyAlignment="1">
      <alignment horizontal="center" vertical="center"/>
    </xf>
    <xf numFmtId="0" fontId="22" fillId="0" borderId="0" xfId="0" applyFont="1"/>
    <xf numFmtId="0" fontId="1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justify" vertical="top" wrapText="1"/>
    </xf>
    <xf numFmtId="0" fontId="20" fillId="0" borderId="0" xfId="0" applyFont="1" applyFill="1" applyBorder="1" applyAlignment="1">
      <alignment horizontal="center" wrapText="1"/>
    </xf>
    <xf numFmtId="164" fontId="20" fillId="0" borderId="0" xfId="1" applyFont="1" applyFill="1" applyBorder="1" applyAlignment="1">
      <alignment horizontal="center" wrapText="1"/>
    </xf>
    <xf numFmtId="165" fontId="20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justify" vertical="top" wrapText="1"/>
    </xf>
    <xf numFmtId="165" fontId="10" fillId="0" borderId="0" xfId="0" applyNumberFormat="1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7" fontId="24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7" fontId="20" fillId="4" borderId="1" xfId="0" applyNumberFormat="1" applyFont="1" applyFill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 wrapText="1"/>
    </xf>
    <xf numFmtId="2" fontId="20" fillId="4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vertical="center"/>
    </xf>
    <xf numFmtId="0" fontId="26" fillId="6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28" fillId="8" borderId="1" xfId="7" applyFont="1" applyFill="1" applyBorder="1" applyAlignment="1">
      <alignment horizontal="left" vertical="center" wrapText="1"/>
    </xf>
    <xf numFmtId="0" fontId="28" fillId="8" borderId="0" xfId="7" applyFont="1" applyFill="1" applyBorder="1" applyAlignment="1">
      <alignment horizontal="left" vertical="center" wrapText="1"/>
    </xf>
    <xf numFmtId="0" fontId="23" fillId="8" borderId="0" xfId="7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20" fillId="0" borderId="0" xfId="0" applyFont="1" applyFill="1" applyBorder="1" applyAlignment="1">
      <alignment horizontal="center" vertical="center" wrapText="1"/>
    </xf>
    <xf numFmtId="167" fontId="20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167" fontId="6" fillId="0" borderId="0" xfId="1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29" fillId="4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24" fillId="0" borderId="0" xfId="0" applyFont="1"/>
    <xf numFmtId="0" fontId="24" fillId="0" borderId="0" xfId="0" applyFont="1" applyAlignment="1"/>
    <xf numFmtId="14" fontId="15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Border="1" applyAlignment="1"/>
    <xf numFmtId="0" fontId="30" fillId="0" borderId="0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 wrapText="1" indent="1"/>
    </xf>
    <xf numFmtId="0" fontId="11" fillId="0" borderId="0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10" fontId="14" fillId="3" borderId="1" xfId="0" applyNumberFormat="1" applyFont="1" applyFill="1" applyBorder="1" applyAlignment="1">
      <alignment horizontal="left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 applyProtection="1">
      <alignment horizontal="left" vertical="center" wrapText="1"/>
      <protection hidden="1"/>
    </xf>
    <xf numFmtId="0" fontId="33" fillId="0" borderId="11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12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49" fontId="34" fillId="0" borderId="13" xfId="0" applyNumberFormat="1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top"/>
    </xf>
    <xf numFmtId="0" fontId="35" fillId="9" borderId="0" xfId="0" applyFont="1" applyFill="1" applyAlignment="1" applyProtection="1">
      <alignment horizontal="left" vertical="top"/>
      <protection locked="0"/>
    </xf>
    <xf numFmtId="0" fontId="35" fillId="0" borderId="0" xfId="0" applyFont="1"/>
    <xf numFmtId="0" fontId="36" fillId="0" borderId="7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5" fillId="0" borderId="16" xfId="0" applyFont="1" applyBorder="1"/>
    <xf numFmtId="0" fontId="35" fillId="0" borderId="17" xfId="0" applyFont="1" applyBorder="1"/>
    <xf numFmtId="0" fontId="35" fillId="0" borderId="18" xfId="0" applyFont="1" applyBorder="1" applyAlignment="1">
      <alignment horizontal="center"/>
    </xf>
    <xf numFmtId="10" fontId="15" fillId="10" borderId="1" xfId="4" applyNumberFormat="1" applyFont="1" applyFill="1" applyBorder="1" applyAlignment="1" applyProtection="1">
      <alignment horizontal="center" vertical="center"/>
      <protection locked="0"/>
    </xf>
    <xf numFmtId="0" fontId="35" fillId="0" borderId="19" xfId="0" applyFont="1" applyBorder="1"/>
    <xf numFmtId="0" fontId="35" fillId="0" borderId="20" xfId="0" applyFont="1" applyBorder="1"/>
    <xf numFmtId="0" fontId="35" fillId="0" borderId="21" xfId="0" applyFont="1" applyBorder="1" applyAlignment="1">
      <alignment horizontal="center"/>
    </xf>
    <xf numFmtId="0" fontId="35" fillId="0" borderId="22" xfId="0" applyFont="1" applyBorder="1"/>
    <xf numFmtId="0" fontId="35" fillId="0" borderId="23" xfId="0" applyFont="1" applyBorder="1"/>
    <xf numFmtId="10" fontId="15" fillId="10" borderId="24" xfId="4" applyNumberFormat="1" applyFont="1" applyFill="1" applyBorder="1" applyAlignment="1" applyProtection="1">
      <alignment horizontal="center" vertical="center"/>
      <protection locked="0"/>
    </xf>
    <xf numFmtId="0" fontId="35" fillId="0" borderId="25" xfId="0" applyFont="1" applyBorder="1"/>
    <xf numFmtId="0" fontId="35" fillId="0" borderId="26" xfId="0" applyFont="1" applyBorder="1"/>
    <xf numFmtId="0" fontId="35" fillId="0" borderId="11" xfId="0" applyFont="1" applyBorder="1" applyAlignment="1">
      <alignment horizontal="center"/>
    </xf>
    <xf numFmtId="10" fontId="7" fillId="11" borderId="24" xfId="4" applyNumberFormat="1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/>
    <xf numFmtId="10" fontId="37" fillId="11" borderId="27" xfId="2" applyNumberFormat="1" applyFont="1" applyFill="1" applyBorder="1" applyAlignment="1" applyProtection="1">
      <alignment horizontal="center" vertical="center"/>
      <protection locked="0"/>
    </xf>
    <xf numFmtId="10" fontId="37" fillId="0" borderId="27" xfId="2" applyNumberFormat="1" applyFont="1" applyFill="1" applyBorder="1" applyAlignment="1" applyProtection="1">
      <alignment horizontal="center" vertical="center"/>
    </xf>
    <xf numFmtId="0" fontId="35" fillId="0" borderId="28" xfId="0" applyFont="1" applyBorder="1"/>
    <xf numFmtId="0" fontId="35" fillId="0" borderId="29" xfId="0" applyFont="1" applyBorder="1"/>
    <xf numFmtId="10" fontId="37" fillId="0" borderId="10" xfId="2" applyNumberFormat="1" applyFont="1" applyFill="1" applyBorder="1" applyAlignment="1" applyProtection="1">
      <alignment horizontal="center" vertical="center"/>
    </xf>
    <xf numFmtId="0" fontId="35" fillId="0" borderId="8" xfId="0" applyFont="1" applyBorder="1"/>
    <xf numFmtId="10" fontId="35" fillId="0" borderId="10" xfId="2" applyNumberFormat="1" applyFont="1" applyFill="1" applyBorder="1"/>
    <xf numFmtId="0" fontId="38" fillId="0" borderId="7" xfId="0" applyFont="1" applyBorder="1"/>
    <xf numFmtId="0" fontId="38" fillId="0" borderId="8" xfId="0" applyFont="1" applyBorder="1"/>
    <xf numFmtId="10" fontId="38" fillId="12" borderId="1" xfId="2" applyNumberFormat="1" applyFont="1" applyFill="1" applyBorder="1"/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0" fillId="12" borderId="30" xfId="0" applyFont="1" applyFill="1" applyBorder="1" applyAlignment="1">
      <alignment horizontal="center" vertical="center" wrapText="1"/>
    </xf>
    <xf numFmtId="0" fontId="40" fillId="12" borderId="31" xfId="0" applyFont="1" applyFill="1" applyBorder="1" applyAlignment="1">
      <alignment horizontal="center" vertical="center" wrapText="1"/>
    </xf>
    <xf numFmtId="0" fontId="40" fillId="12" borderId="32" xfId="0" applyFont="1" applyFill="1" applyBorder="1" applyAlignment="1">
      <alignment horizontal="center" vertical="center" wrapText="1"/>
    </xf>
    <xf numFmtId="0" fontId="40" fillId="12" borderId="13" xfId="0" applyFont="1" applyFill="1" applyBorder="1" applyAlignment="1">
      <alignment horizontal="center" vertical="center" wrapText="1"/>
    </xf>
    <xf numFmtId="0" fontId="40" fillId="12" borderId="14" xfId="0" applyFont="1" applyFill="1" applyBorder="1" applyAlignment="1">
      <alignment horizontal="center" vertical="center" wrapText="1"/>
    </xf>
    <xf numFmtId="0" fontId="40" fillId="12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 vertical="center" wrapText="1"/>
    </xf>
    <xf numFmtId="0" fontId="42" fillId="0" borderId="0" xfId="0" applyFont="1" applyAlignment="1">
      <alignment horizontal="right" vertical="center" wrapText="1"/>
    </xf>
    <xf numFmtId="10" fontId="40" fillId="0" borderId="0" xfId="0" applyNumberFormat="1" applyFont="1" applyAlignment="1">
      <alignment horizontal="left" vertical="center" wrapText="1"/>
    </xf>
    <xf numFmtId="0" fontId="40" fillId="12" borderId="7" xfId="0" applyFont="1" applyFill="1" applyBorder="1" applyAlignment="1" applyProtection="1">
      <alignment horizontal="left" vertical="center" wrapText="1"/>
      <protection locked="0"/>
    </xf>
    <xf numFmtId="0" fontId="40" fillId="12" borderId="8" xfId="0" applyFont="1" applyFill="1" applyBorder="1" applyAlignment="1" applyProtection="1">
      <alignment horizontal="left" vertical="center" wrapText="1"/>
      <protection locked="0"/>
    </xf>
    <xf numFmtId="0" fontId="40" fillId="12" borderId="9" xfId="0" applyFont="1" applyFill="1" applyBorder="1" applyAlignment="1" applyProtection="1">
      <alignment horizontal="left" vertical="center" wrapText="1"/>
      <protection locked="0"/>
    </xf>
    <xf numFmtId="0" fontId="43" fillId="0" borderId="0" xfId="0" applyFont="1" applyAlignment="1">
      <alignment vertical="center"/>
    </xf>
    <xf numFmtId="0" fontId="39" fillId="0" borderId="17" xfId="0" applyFont="1" applyBorder="1" applyAlignment="1">
      <alignment vertical="center" wrapText="1"/>
    </xf>
    <xf numFmtId="0" fontId="43" fillId="0" borderId="17" xfId="0" applyFont="1" applyBorder="1" applyAlignment="1">
      <alignment vertic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right"/>
    </xf>
    <xf numFmtId="14" fontId="40" fillId="10" borderId="0" xfId="0" applyNumberFormat="1" applyFont="1" applyFill="1" applyAlignment="1" applyProtection="1">
      <alignment horizontal="left" vertical="center" wrapText="1"/>
      <protection locked="0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left"/>
    </xf>
    <xf numFmtId="0" fontId="14" fillId="3" borderId="6" xfId="0" applyNumberFormat="1" applyFont="1" applyFill="1" applyBorder="1" applyAlignment="1">
      <alignment horizontal="left"/>
    </xf>
    <xf numFmtId="2" fontId="24" fillId="0" borderId="1" xfId="1" applyNumberFormat="1" applyFont="1" applyFill="1" applyBorder="1" applyAlignment="1">
      <alignment horizontal="center" vertical="center" wrapText="1"/>
    </xf>
    <xf numFmtId="2" fontId="24" fillId="4" borderId="1" xfId="1" applyNumberFormat="1" applyFont="1" applyFill="1" applyBorder="1" applyAlignment="1">
      <alignment horizontal="center" vertical="center" wrapText="1"/>
    </xf>
    <xf numFmtId="167" fontId="24" fillId="4" borderId="1" xfId="0" applyNumberFormat="1" applyFont="1" applyFill="1" applyBorder="1" applyAlignment="1">
      <alignment horizontal="center" vertical="center" wrapText="1"/>
    </xf>
    <xf numFmtId="14" fontId="24" fillId="0" borderId="0" xfId="0" applyNumberFormat="1" applyFont="1" applyAlignment="1">
      <alignment horizontal="left"/>
    </xf>
  </cellXfs>
  <cellStyles count="8">
    <cellStyle name="Moeda" xfId="1" builtinId="4"/>
    <cellStyle name="Normal" xfId="0" builtinId="0"/>
    <cellStyle name="Normal 2" xfId="4" xr:uid="{E407CDCA-7D72-4D04-B817-A265EC80461F}"/>
    <cellStyle name="Normal 2 2" xfId="5" xr:uid="{D9497B8D-228B-4F48-9689-EBCA5371B6CC}"/>
    <cellStyle name="Normal 3" xfId="3" xr:uid="{0D391AAB-2A49-42D4-AC0E-E15F06BA8074}"/>
    <cellStyle name="Normal_Pesquisa no referencial 10 de maio de 2013" xfId="7" xr:uid="{F7F2D42C-B3F8-4BFE-A97A-92B780FF35FF}"/>
    <cellStyle name="Porcentagem" xfId="2" builtinId="5"/>
    <cellStyle name="Vírgula 2" xfId="6" xr:uid="{122F12C9-A20F-4571-B829-195EF778B52C}"/>
  </cellStyles>
  <dxfs count="18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colors>
    <mruColors>
      <color rgb="FFCCFFCC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9525</xdr:rowOff>
    </xdr:to>
    <xdr:sp macro="" textlink="">
      <xdr:nvSpPr>
        <xdr:cNvPr id="2" name="Pictur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9525</xdr:rowOff>
    </xdr:to>
    <xdr:sp macro="" textlink="">
      <xdr:nvSpPr>
        <xdr:cNvPr id="4" name="Picture 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5" name="Picture 1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9525</xdr:rowOff>
    </xdr:to>
    <xdr:sp macro="" textlink="">
      <xdr:nvSpPr>
        <xdr:cNvPr id="6" name="Picture 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7" name="Picture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9525</xdr:rowOff>
    </xdr:to>
    <xdr:sp macro="" textlink="">
      <xdr:nvSp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9525</xdr:rowOff>
    </xdr:to>
    <xdr:sp macro="" textlink="">
      <xdr:nvSpPr>
        <xdr:cNvPr id="10" name="Picture 1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11" name="Pictur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9525</xdr:rowOff>
    </xdr:to>
    <xdr:sp macro="" textlink="">
      <xdr:nvSpPr>
        <xdr:cNvPr id="12" name="Picture 1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13" name="Pictur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9525</xdr:rowOff>
    </xdr:to>
    <xdr:sp macro="" textlink="">
      <xdr:nvSpPr>
        <xdr:cNvPr id="14" name="Picture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15" name="Picture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9525</xdr:rowOff>
    </xdr:to>
    <xdr:sp macro="" textlink="">
      <xdr:nvSpPr>
        <xdr:cNvPr id="16" name="Picture 1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17" name="Picture 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9525</xdr:colOff>
      <xdr:row>19</xdr:row>
      <xdr:rowOff>9525</xdr:rowOff>
    </xdr:to>
    <xdr:sp macro="" textlink="">
      <xdr:nvSpPr>
        <xdr:cNvPr id="18" name="Picture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19" name="Picture 2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20" name="Picture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21" name="Pictur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22" name="Picture 2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23" name="Picture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24" name="Pictur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25" name="Picture 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26" name="Picture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27" name="Pictur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9525</xdr:colOff>
      <xdr:row>19</xdr:row>
      <xdr:rowOff>9525</xdr:rowOff>
    </xdr:to>
    <xdr:sp macro="" textlink="">
      <xdr:nvSpPr>
        <xdr:cNvPr id="28" name="Picture 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5514975" y="2657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sp macro="" textlink="">
      <xdr:nvSpPr>
        <xdr:cNvPr id="29" name="Picture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sp macro="" textlink="">
      <xdr:nvSpPr>
        <xdr:cNvPr id="30" name="Picture 1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sp macro="" textlink="">
      <xdr:nvSpPr>
        <xdr:cNvPr id="31" name="Picture 1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sp macro="" textlink="">
      <xdr:nvSpPr>
        <xdr:cNvPr id="32" name="Picture 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sp macro="" textlink="">
      <xdr:nvSpPr>
        <xdr:cNvPr id="33" name="Picture 1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sp macro="" textlink="">
      <xdr:nvSpPr>
        <xdr:cNvPr id="34" name="Picture 1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sp macro="" textlink="">
      <xdr:nvSpPr>
        <xdr:cNvPr id="35" name="Picture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sp macro="" textlink="">
      <xdr:nvSpPr>
        <xdr:cNvPr id="36" name="Picture 1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</xdr:rowOff>
    </xdr:to>
    <xdr:sp macro="" textlink="">
      <xdr:nvSpPr>
        <xdr:cNvPr id="37" name="Picture 1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34671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38" name="Picture 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39" name="Picture 1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0" name="Picture 1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1" name="Picture 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2" name="Picture 1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3" name="Picture 1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4" name="Picture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5" name="Picture 1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6" name="Picture 1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7" name="Picture 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8" name="Picture 1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49" name="Picture 1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50" name="Picture 7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51" name="Picture 1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52" name="Picture 1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53" name="Picture 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54" name="Picture 1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9525</xdr:colOff>
      <xdr:row>43</xdr:row>
      <xdr:rowOff>9525</xdr:rowOff>
    </xdr:to>
    <xdr:sp macro="" textlink="">
      <xdr:nvSpPr>
        <xdr:cNvPr id="55" name="Picture 1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57200" y="63817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56" name="Picture 7">
          <a:extLst>
            <a:ext uri="{FF2B5EF4-FFF2-40B4-BE49-F238E27FC236}">
              <a16:creationId xmlns:a16="http://schemas.microsoft.com/office/drawing/2014/main" id="{04447FF5-D1E7-4E20-8BBB-6A63E7010738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2112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57" name="Picture 13">
          <a:extLst>
            <a:ext uri="{FF2B5EF4-FFF2-40B4-BE49-F238E27FC236}">
              <a16:creationId xmlns:a16="http://schemas.microsoft.com/office/drawing/2014/main" id="{2FF14956-AB81-47D8-AFA9-281EEEDAE707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2112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58" name="Picture 19">
          <a:extLst>
            <a:ext uri="{FF2B5EF4-FFF2-40B4-BE49-F238E27FC236}">
              <a16:creationId xmlns:a16="http://schemas.microsoft.com/office/drawing/2014/main" id="{BF0ABE53-9B36-4A1B-AC86-FE7977A22E15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2112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59" name="Picture 7">
          <a:extLst>
            <a:ext uri="{FF2B5EF4-FFF2-40B4-BE49-F238E27FC236}">
              <a16:creationId xmlns:a16="http://schemas.microsoft.com/office/drawing/2014/main" id="{992A1150-B163-48A3-8080-10043883A08D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2112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0" name="Picture 13">
          <a:extLst>
            <a:ext uri="{FF2B5EF4-FFF2-40B4-BE49-F238E27FC236}">
              <a16:creationId xmlns:a16="http://schemas.microsoft.com/office/drawing/2014/main" id="{8100B03A-228B-4815-BAC5-E91240ABED56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2112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1" name="Picture 19">
          <a:extLst>
            <a:ext uri="{FF2B5EF4-FFF2-40B4-BE49-F238E27FC236}">
              <a16:creationId xmlns:a16="http://schemas.microsoft.com/office/drawing/2014/main" id="{AEF26699-FF3A-4381-BCD5-B8A1CD41B6E8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2112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2" name="Picture 7">
          <a:extLst>
            <a:ext uri="{FF2B5EF4-FFF2-40B4-BE49-F238E27FC236}">
              <a16:creationId xmlns:a16="http://schemas.microsoft.com/office/drawing/2014/main" id="{E03E1EFC-1D3E-450C-B932-DB1D00307E72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2112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3" name="Picture 13">
          <a:extLst>
            <a:ext uri="{FF2B5EF4-FFF2-40B4-BE49-F238E27FC236}">
              <a16:creationId xmlns:a16="http://schemas.microsoft.com/office/drawing/2014/main" id="{5E1B7D37-154A-484F-BC11-5A64EB220A67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2112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4" name="Picture 19">
          <a:extLst>
            <a:ext uri="{FF2B5EF4-FFF2-40B4-BE49-F238E27FC236}">
              <a16:creationId xmlns:a16="http://schemas.microsoft.com/office/drawing/2014/main" id="{CED3218C-22FF-4411-96B4-51191F7F6FAA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2112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5" name="Picture 7">
          <a:extLst>
            <a:ext uri="{FF2B5EF4-FFF2-40B4-BE49-F238E27FC236}">
              <a16:creationId xmlns:a16="http://schemas.microsoft.com/office/drawing/2014/main" id="{35C62859-5D1C-4840-94CF-6C99C34AB1E5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1976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6" name="Picture 13">
          <a:extLst>
            <a:ext uri="{FF2B5EF4-FFF2-40B4-BE49-F238E27FC236}">
              <a16:creationId xmlns:a16="http://schemas.microsoft.com/office/drawing/2014/main" id="{F7BBADC2-6C1F-41BA-9004-AEC81817C062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1976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7" name="Picture 19">
          <a:extLst>
            <a:ext uri="{FF2B5EF4-FFF2-40B4-BE49-F238E27FC236}">
              <a16:creationId xmlns:a16="http://schemas.microsoft.com/office/drawing/2014/main" id="{5FBBF9A6-1266-4790-81A2-50E8E2E9C442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1976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8" name="Picture 7">
          <a:extLst>
            <a:ext uri="{FF2B5EF4-FFF2-40B4-BE49-F238E27FC236}">
              <a16:creationId xmlns:a16="http://schemas.microsoft.com/office/drawing/2014/main" id="{B1119F3E-D8EB-48CF-8418-5CE1DFB2412A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1976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69" name="Picture 13">
          <a:extLst>
            <a:ext uri="{FF2B5EF4-FFF2-40B4-BE49-F238E27FC236}">
              <a16:creationId xmlns:a16="http://schemas.microsoft.com/office/drawing/2014/main" id="{761A1E4B-95F9-4483-97DE-A7BE0C33AAA2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1976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0" name="Picture 19">
          <a:extLst>
            <a:ext uri="{FF2B5EF4-FFF2-40B4-BE49-F238E27FC236}">
              <a16:creationId xmlns:a16="http://schemas.microsoft.com/office/drawing/2014/main" id="{95990C76-44C4-4F8C-A14F-63DD25C2F444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1976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1" name="Picture 7">
          <a:extLst>
            <a:ext uri="{FF2B5EF4-FFF2-40B4-BE49-F238E27FC236}">
              <a16:creationId xmlns:a16="http://schemas.microsoft.com/office/drawing/2014/main" id="{E2B31488-7E0F-4BA0-BC60-78760B54CBE8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1976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2" name="Picture 13">
          <a:extLst>
            <a:ext uri="{FF2B5EF4-FFF2-40B4-BE49-F238E27FC236}">
              <a16:creationId xmlns:a16="http://schemas.microsoft.com/office/drawing/2014/main" id="{CBDEEC29-765F-4BC4-AC90-7F5CD2AC1DD9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1976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3" name="Picture 19">
          <a:extLst>
            <a:ext uri="{FF2B5EF4-FFF2-40B4-BE49-F238E27FC236}">
              <a16:creationId xmlns:a16="http://schemas.microsoft.com/office/drawing/2014/main" id="{3D2E56AA-17BB-4CF0-B7E2-0CD3C9056E40}"/>
            </a:ext>
          </a:extLst>
        </xdr:cNvPr>
        <xdr:cNvSpPr>
          <a:spLocks noChangeAspect="1" noChangeArrowheads="1"/>
        </xdr:cNvSpPr>
      </xdr:nvSpPr>
      <xdr:spPr bwMode="auto">
        <a:xfrm>
          <a:off x="2626179" y="31976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4" name="Picture 7">
          <a:extLst>
            <a:ext uri="{FF2B5EF4-FFF2-40B4-BE49-F238E27FC236}">
              <a16:creationId xmlns:a16="http://schemas.microsoft.com/office/drawing/2014/main" id="{40C65A85-A017-40AC-B79B-9F9EBF61EC05}"/>
            </a:ext>
          </a:extLst>
        </xdr:cNvPr>
        <xdr:cNvSpPr>
          <a:spLocks noChangeAspect="1" noChangeArrowheads="1"/>
        </xdr:cNvSpPr>
      </xdr:nvSpPr>
      <xdr:spPr bwMode="auto">
        <a:xfrm>
          <a:off x="2626179" y="421821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5" name="Picture 13">
          <a:extLst>
            <a:ext uri="{FF2B5EF4-FFF2-40B4-BE49-F238E27FC236}">
              <a16:creationId xmlns:a16="http://schemas.microsoft.com/office/drawing/2014/main" id="{0BCD3D5E-FBDD-430F-A93F-C437DC2CFBE1}"/>
            </a:ext>
          </a:extLst>
        </xdr:cNvPr>
        <xdr:cNvSpPr>
          <a:spLocks noChangeAspect="1" noChangeArrowheads="1"/>
        </xdr:cNvSpPr>
      </xdr:nvSpPr>
      <xdr:spPr bwMode="auto">
        <a:xfrm>
          <a:off x="2626179" y="421821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6" name="Picture 19">
          <a:extLst>
            <a:ext uri="{FF2B5EF4-FFF2-40B4-BE49-F238E27FC236}">
              <a16:creationId xmlns:a16="http://schemas.microsoft.com/office/drawing/2014/main" id="{0913DB3C-864A-4BA2-801E-971EE82FB636}"/>
            </a:ext>
          </a:extLst>
        </xdr:cNvPr>
        <xdr:cNvSpPr>
          <a:spLocks noChangeAspect="1" noChangeArrowheads="1"/>
        </xdr:cNvSpPr>
      </xdr:nvSpPr>
      <xdr:spPr bwMode="auto">
        <a:xfrm>
          <a:off x="2626179" y="421821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7" name="Picture 7">
          <a:extLst>
            <a:ext uri="{FF2B5EF4-FFF2-40B4-BE49-F238E27FC236}">
              <a16:creationId xmlns:a16="http://schemas.microsoft.com/office/drawing/2014/main" id="{AE228905-73D2-4F9F-8B4F-A619250A0563}"/>
            </a:ext>
          </a:extLst>
        </xdr:cNvPr>
        <xdr:cNvSpPr>
          <a:spLocks noChangeAspect="1" noChangeArrowheads="1"/>
        </xdr:cNvSpPr>
      </xdr:nvSpPr>
      <xdr:spPr bwMode="auto">
        <a:xfrm>
          <a:off x="2626179" y="421821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8" name="Picture 13">
          <a:extLst>
            <a:ext uri="{FF2B5EF4-FFF2-40B4-BE49-F238E27FC236}">
              <a16:creationId xmlns:a16="http://schemas.microsoft.com/office/drawing/2014/main" id="{1F55F791-FF90-483A-AD0B-363DC8F6D29E}"/>
            </a:ext>
          </a:extLst>
        </xdr:cNvPr>
        <xdr:cNvSpPr>
          <a:spLocks noChangeAspect="1" noChangeArrowheads="1"/>
        </xdr:cNvSpPr>
      </xdr:nvSpPr>
      <xdr:spPr bwMode="auto">
        <a:xfrm>
          <a:off x="2626179" y="421821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79" name="Picture 19">
          <a:extLst>
            <a:ext uri="{FF2B5EF4-FFF2-40B4-BE49-F238E27FC236}">
              <a16:creationId xmlns:a16="http://schemas.microsoft.com/office/drawing/2014/main" id="{C4D440CB-591F-4760-8624-97C2F96DDD21}"/>
            </a:ext>
          </a:extLst>
        </xdr:cNvPr>
        <xdr:cNvSpPr>
          <a:spLocks noChangeAspect="1" noChangeArrowheads="1"/>
        </xdr:cNvSpPr>
      </xdr:nvSpPr>
      <xdr:spPr bwMode="auto">
        <a:xfrm>
          <a:off x="2626179" y="421821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80" name="Picture 7">
          <a:extLst>
            <a:ext uri="{FF2B5EF4-FFF2-40B4-BE49-F238E27FC236}">
              <a16:creationId xmlns:a16="http://schemas.microsoft.com/office/drawing/2014/main" id="{0B59DA17-1BDA-489F-BC0B-136CB5A4A539}"/>
            </a:ext>
          </a:extLst>
        </xdr:cNvPr>
        <xdr:cNvSpPr>
          <a:spLocks noChangeAspect="1" noChangeArrowheads="1"/>
        </xdr:cNvSpPr>
      </xdr:nvSpPr>
      <xdr:spPr bwMode="auto">
        <a:xfrm>
          <a:off x="2626179" y="421821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81" name="Picture 13">
          <a:extLst>
            <a:ext uri="{FF2B5EF4-FFF2-40B4-BE49-F238E27FC236}">
              <a16:creationId xmlns:a16="http://schemas.microsoft.com/office/drawing/2014/main" id="{150780B5-2FA5-4708-B7AB-696D5A3A5804}"/>
            </a:ext>
          </a:extLst>
        </xdr:cNvPr>
        <xdr:cNvSpPr>
          <a:spLocks noChangeAspect="1" noChangeArrowheads="1"/>
        </xdr:cNvSpPr>
      </xdr:nvSpPr>
      <xdr:spPr bwMode="auto">
        <a:xfrm>
          <a:off x="2626179" y="421821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82" name="Picture 19">
          <a:extLst>
            <a:ext uri="{FF2B5EF4-FFF2-40B4-BE49-F238E27FC236}">
              <a16:creationId xmlns:a16="http://schemas.microsoft.com/office/drawing/2014/main" id="{343FA8D5-005E-45EE-A424-D3D0F0621706}"/>
            </a:ext>
          </a:extLst>
        </xdr:cNvPr>
        <xdr:cNvSpPr>
          <a:spLocks noChangeAspect="1" noChangeArrowheads="1"/>
        </xdr:cNvSpPr>
      </xdr:nvSpPr>
      <xdr:spPr bwMode="auto">
        <a:xfrm>
          <a:off x="2626179" y="421821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46" name="Picture 7">
          <a:extLst>
            <a:ext uri="{FF2B5EF4-FFF2-40B4-BE49-F238E27FC236}">
              <a16:creationId xmlns:a16="http://schemas.microsoft.com/office/drawing/2014/main" id="{7612108A-5DF9-4347-A916-7E8C96E66FBA}"/>
            </a:ext>
          </a:extLst>
        </xdr:cNvPr>
        <xdr:cNvSpPr>
          <a:spLocks noChangeAspect="1" noChangeArrowheads="1"/>
        </xdr:cNvSpPr>
      </xdr:nvSpPr>
      <xdr:spPr bwMode="auto">
        <a:xfrm>
          <a:off x="3381375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47" name="Picture 8">
          <a:extLst>
            <a:ext uri="{FF2B5EF4-FFF2-40B4-BE49-F238E27FC236}">
              <a16:creationId xmlns:a16="http://schemas.microsoft.com/office/drawing/2014/main" id="{734BEC49-5A1A-4BD7-84F4-8FC5E1EF116C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48" name="Picture 13">
          <a:extLst>
            <a:ext uri="{FF2B5EF4-FFF2-40B4-BE49-F238E27FC236}">
              <a16:creationId xmlns:a16="http://schemas.microsoft.com/office/drawing/2014/main" id="{8FD0A8AB-AEFA-4F47-A890-9CDC0BC821C7}"/>
            </a:ext>
          </a:extLst>
        </xdr:cNvPr>
        <xdr:cNvSpPr>
          <a:spLocks noChangeAspect="1" noChangeArrowheads="1"/>
        </xdr:cNvSpPr>
      </xdr:nvSpPr>
      <xdr:spPr bwMode="auto">
        <a:xfrm>
          <a:off x="3381375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49" name="Picture 14">
          <a:extLst>
            <a:ext uri="{FF2B5EF4-FFF2-40B4-BE49-F238E27FC236}">
              <a16:creationId xmlns:a16="http://schemas.microsoft.com/office/drawing/2014/main" id="{444A6FDB-6E73-4ADF-B99B-33CD8EC9C20C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50" name="Picture 19">
          <a:extLst>
            <a:ext uri="{FF2B5EF4-FFF2-40B4-BE49-F238E27FC236}">
              <a16:creationId xmlns:a16="http://schemas.microsoft.com/office/drawing/2014/main" id="{D95908AE-8E05-43F1-B22D-F619068C3953}"/>
            </a:ext>
          </a:extLst>
        </xdr:cNvPr>
        <xdr:cNvSpPr>
          <a:spLocks noChangeAspect="1" noChangeArrowheads="1"/>
        </xdr:cNvSpPr>
      </xdr:nvSpPr>
      <xdr:spPr bwMode="auto">
        <a:xfrm>
          <a:off x="3381375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51" name="Picture 20">
          <a:extLst>
            <a:ext uri="{FF2B5EF4-FFF2-40B4-BE49-F238E27FC236}">
              <a16:creationId xmlns:a16="http://schemas.microsoft.com/office/drawing/2014/main" id="{CDD9816A-9C25-4CA0-BBBF-E7428A0A847F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52" name="Picture 7">
          <a:extLst>
            <a:ext uri="{FF2B5EF4-FFF2-40B4-BE49-F238E27FC236}">
              <a16:creationId xmlns:a16="http://schemas.microsoft.com/office/drawing/2014/main" id="{36BA31DC-CE01-434A-B4B6-C33C07441DB9}"/>
            </a:ext>
          </a:extLst>
        </xdr:cNvPr>
        <xdr:cNvSpPr>
          <a:spLocks noChangeAspect="1" noChangeArrowheads="1"/>
        </xdr:cNvSpPr>
      </xdr:nvSpPr>
      <xdr:spPr bwMode="auto">
        <a:xfrm>
          <a:off x="3381375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53" name="Picture 8">
          <a:extLst>
            <a:ext uri="{FF2B5EF4-FFF2-40B4-BE49-F238E27FC236}">
              <a16:creationId xmlns:a16="http://schemas.microsoft.com/office/drawing/2014/main" id="{E315273F-D958-4ECE-B3D5-7BB971A76081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54" name="Picture 13">
          <a:extLst>
            <a:ext uri="{FF2B5EF4-FFF2-40B4-BE49-F238E27FC236}">
              <a16:creationId xmlns:a16="http://schemas.microsoft.com/office/drawing/2014/main" id="{D025589B-87AD-402B-8D94-6F807A5E1AA6}"/>
            </a:ext>
          </a:extLst>
        </xdr:cNvPr>
        <xdr:cNvSpPr>
          <a:spLocks noChangeAspect="1" noChangeArrowheads="1"/>
        </xdr:cNvSpPr>
      </xdr:nvSpPr>
      <xdr:spPr bwMode="auto">
        <a:xfrm>
          <a:off x="3381375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55" name="Picture 14">
          <a:extLst>
            <a:ext uri="{FF2B5EF4-FFF2-40B4-BE49-F238E27FC236}">
              <a16:creationId xmlns:a16="http://schemas.microsoft.com/office/drawing/2014/main" id="{466A526E-6079-4A8D-8528-7F114CD8D7F6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56" name="Picture 19">
          <a:extLst>
            <a:ext uri="{FF2B5EF4-FFF2-40B4-BE49-F238E27FC236}">
              <a16:creationId xmlns:a16="http://schemas.microsoft.com/office/drawing/2014/main" id="{31A5547B-A431-49F6-B44C-33CB7C2EBB26}"/>
            </a:ext>
          </a:extLst>
        </xdr:cNvPr>
        <xdr:cNvSpPr>
          <a:spLocks noChangeAspect="1" noChangeArrowheads="1"/>
        </xdr:cNvSpPr>
      </xdr:nvSpPr>
      <xdr:spPr bwMode="auto">
        <a:xfrm>
          <a:off x="3381375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57" name="Picture 20">
          <a:extLst>
            <a:ext uri="{FF2B5EF4-FFF2-40B4-BE49-F238E27FC236}">
              <a16:creationId xmlns:a16="http://schemas.microsoft.com/office/drawing/2014/main" id="{0EF4A2D2-C940-42CF-97E7-2DC3F071D5AD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58" name="Picture 7">
          <a:extLst>
            <a:ext uri="{FF2B5EF4-FFF2-40B4-BE49-F238E27FC236}">
              <a16:creationId xmlns:a16="http://schemas.microsoft.com/office/drawing/2014/main" id="{97C70EDC-B6B7-461D-9B80-F76454E4456D}"/>
            </a:ext>
          </a:extLst>
        </xdr:cNvPr>
        <xdr:cNvSpPr>
          <a:spLocks noChangeAspect="1" noChangeArrowheads="1"/>
        </xdr:cNvSpPr>
      </xdr:nvSpPr>
      <xdr:spPr bwMode="auto">
        <a:xfrm>
          <a:off x="3381375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59" name="Picture 8">
          <a:extLst>
            <a:ext uri="{FF2B5EF4-FFF2-40B4-BE49-F238E27FC236}">
              <a16:creationId xmlns:a16="http://schemas.microsoft.com/office/drawing/2014/main" id="{F4E06568-8B41-4BA7-8CAE-11B2A4A156D0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60" name="Picture 13">
          <a:extLst>
            <a:ext uri="{FF2B5EF4-FFF2-40B4-BE49-F238E27FC236}">
              <a16:creationId xmlns:a16="http://schemas.microsoft.com/office/drawing/2014/main" id="{D5FCD1D3-6FE3-41B9-9F09-DA218C621227}"/>
            </a:ext>
          </a:extLst>
        </xdr:cNvPr>
        <xdr:cNvSpPr>
          <a:spLocks noChangeAspect="1" noChangeArrowheads="1"/>
        </xdr:cNvSpPr>
      </xdr:nvSpPr>
      <xdr:spPr bwMode="auto">
        <a:xfrm>
          <a:off x="3381375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61" name="Picture 14">
          <a:extLst>
            <a:ext uri="{FF2B5EF4-FFF2-40B4-BE49-F238E27FC236}">
              <a16:creationId xmlns:a16="http://schemas.microsoft.com/office/drawing/2014/main" id="{71DB48DF-FD9C-4DFE-92B2-6F8841876127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62" name="Picture 19">
          <a:extLst>
            <a:ext uri="{FF2B5EF4-FFF2-40B4-BE49-F238E27FC236}">
              <a16:creationId xmlns:a16="http://schemas.microsoft.com/office/drawing/2014/main" id="{515B9505-D481-4F14-83F9-DFDD8075A529}"/>
            </a:ext>
          </a:extLst>
        </xdr:cNvPr>
        <xdr:cNvSpPr>
          <a:spLocks noChangeAspect="1" noChangeArrowheads="1"/>
        </xdr:cNvSpPr>
      </xdr:nvSpPr>
      <xdr:spPr bwMode="auto">
        <a:xfrm>
          <a:off x="3381375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63" name="Picture 20">
          <a:extLst>
            <a:ext uri="{FF2B5EF4-FFF2-40B4-BE49-F238E27FC236}">
              <a16:creationId xmlns:a16="http://schemas.microsoft.com/office/drawing/2014/main" id="{8F8A9387-7B4E-4DF6-AD24-67CF1606298E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64" name="Picture 8">
          <a:extLst>
            <a:ext uri="{FF2B5EF4-FFF2-40B4-BE49-F238E27FC236}">
              <a16:creationId xmlns:a16="http://schemas.microsoft.com/office/drawing/2014/main" id="{985F0931-8171-418F-8189-5CD35B03CEF1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65" name="Picture 14">
          <a:extLst>
            <a:ext uri="{FF2B5EF4-FFF2-40B4-BE49-F238E27FC236}">
              <a16:creationId xmlns:a16="http://schemas.microsoft.com/office/drawing/2014/main" id="{A56A6697-A79D-4287-ADE8-BE76974D1B01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66" name="Picture 20">
          <a:extLst>
            <a:ext uri="{FF2B5EF4-FFF2-40B4-BE49-F238E27FC236}">
              <a16:creationId xmlns:a16="http://schemas.microsoft.com/office/drawing/2014/main" id="{F6762632-976F-43F5-B34F-6C149A4B1968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67" name="Picture 8">
          <a:extLst>
            <a:ext uri="{FF2B5EF4-FFF2-40B4-BE49-F238E27FC236}">
              <a16:creationId xmlns:a16="http://schemas.microsoft.com/office/drawing/2014/main" id="{DCCA622D-3C62-498B-8638-DED89F00B342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68" name="Picture 14">
          <a:extLst>
            <a:ext uri="{FF2B5EF4-FFF2-40B4-BE49-F238E27FC236}">
              <a16:creationId xmlns:a16="http://schemas.microsoft.com/office/drawing/2014/main" id="{FF3CEA6F-B288-4A7A-A099-DB111FF864B2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69" name="Picture 20">
          <a:extLst>
            <a:ext uri="{FF2B5EF4-FFF2-40B4-BE49-F238E27FC236}">
              <a16:creationId xmlns:a16="http://schemas.microsoft.com/office/drawing/2014/main" id="{1EBE1C8B-46F9-4F2A-8B59-66EA1598E395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70" name="Picture 8">
          <a:extLst>
            <a:ext uri="{FF2B5EF4-FFF2-40B4-BE49-F238E27FC236}">
              <a16:creationId xmlns:a16="http://schemas.microsoft.com/office/drawing/2014/main" id="{323A89FF-5A99-49EE-A59D-9833B3E252AF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71" name="Picture 14">
          <a:extLst>
            <a:ext uri="{FF2B5EF4-FFF2-40B4-BE49-F238E27FC236}">
              <a16:creationId xmlns:a16="http://schemas.microsoft.com/office/drawing/2014/main" id="{89C3DA51-665C-4ABD-92B8-806CF0D5B60B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172" name="Picture 20">
          <a:extLst>
            <a:ext uri="{FF2B5EF4-FFF2-40B4-BE49-F238E27FC236}">
              <a16:creationId xmlns:a16="http://schemas.microsoft.com/office/drawing/2014/main" id="{8382224D-7106-4936-9FC8-F7E625E75DFC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2059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9525" cy="9525"/>
    <xdr:sp macro="" textlink="">
      <xdr:nvSpPr>
        <xdr:cNvPr id="173" name="Picture 7">
          <a:extLst>
            <a:ext uri="{FF2B5EF4-FFF2-40B4-BE49-F238E27FC236}">
              <a16:creationId xmlns:a16="http://schemas.microsoft.com/office/drawing/2014/main" id="{A3688A59-8A3A-4838-BB68-918721913337}"/>
            </a:ext>
          </a:extLst>
        </xdr:cNvPr>
        <xdr:cNvSpPr>
          <a:spLocks noChangeAspect="1" noChangeArrowheads="1"/>
        </xdr:cNvSpPr>
      </xdr:nvSpPr>
      <xdr:spPr bwMode="auto">
        <a:xfrm>
          <a:off x="0" y="44410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9525" cy="9525"/>
    <xdr:sp macro="" textlink="">
      <xdr:nvSpPr>
        <xdr:cNvPr id="174" name="Picture 13">
          <a:extLst>
            <a:ext uri="{FF2B5EF4-FFF2-40B4-BE49-F238E27FC236}">
              <a16:creationId xmlns:a16="http://schemas.microsoft.com/office/drawing/2014/main" id="{AD176E0D-B954-4B2D-BAB7-E83B27B11A57}"/>
            </a:ext>
          </a:extLst>
        </xdr:cNvPr>
        <xdr:cNvSpPr>
          <a:spLocks noChangeAspect="1" noChangeArrowheads="1"/>
        </xdr:cNvSpPr>
      </xdr:nvSpPr>
      <xdr:spPr bwMode="auto">
        <a:xfrm>
          <a:off x="0" y="44410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9525" cy="9525"/>
    <xdr:sp macro="" textlink="">
      <xdr:nvSpPr>
        <xdr:cNvPr id="175" name="Picture 19">
          <a:extLst>
            <a:ext uri="{FF2B5EF4-FFF2-40B4-BE49-F238E27FC236}">
              <a16:creationId xmlns:a16="http://schemas.microsoft.com/office/drawing/2014/main" id="{27C47980-3D47-4236-95AE-B5D395E4B234}"/>
            </a:ext>
          </a:extLst>
        </xdr:cNvPr>
        <xdr:cNvSpPr>
          <a:spLocks noChangeAspect="1" noChangeArrowheads="1"/>
        </xdr:cNvSpPr>
      </xdr:nvSpPr>
      <xdr:spPr bwMode="auto">
        <a:xfrm>
          <a:off x="0" y="44410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9525" cy="9525"/>
    <xdr:sp macro="" textlink="">
      <xdr:nvSpPr>
        <xdr:cNvPr id="176" name="Picture 7">
          <a:extLst>
            <a:ext uri="{FF2B5EF4-FFF2-40B4-BE49-F238E27FC236}">
              <a16:creationId xmlns:a16="http://schemas.microsoft.com/office/drawing/2014/main" id="{7FB6FF93-087F-4F5B-850D-D174737B434D}"/>
            </a:ext>
          </a:extLst>
        </xdr:cNvPr>
        <xdr:cNvSpPr>
          <a:spLocks noChangeAspect="1" noChangeArrowheads="1"/>
        </xdr:cNvSpPr>
      </xdr:nvSpPr>
      <xdr:spPr bwMode="auto">
        <a:xfrm>
          <a:off x="0" y="44410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9525" cy="9525"/>
    <xdr:sp macro="" textlink="">
      <xdr:nvSpPr>
        <xdr:cNvPr id="177" name="Picture 13">
          <a:extLst>
            <a:ext uri="{FF2B5EF4-FFF2-40B4-BE49-F238E27FC236}">
              <a16:creationId xmlns:a16="http://schemas.microsoft.com/office/drawing/2014/main" id="{C86D808D-E115-4967-9154-4F9183DF681E}"/>
            </a:ext>
          </a:extLst>
        </xdr:cNvPr>
        <xdr:cNvSpPr>
          <a:spLocks noChangeAspect="1" noChangeArrowheads="1"/>
        </xdr:cNvSpPr>
      </xdr:nvSpPr>
      <xdr:spPr bwMode="auto">
        <a:xfrm>
          <a:off x="0" y="44410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9525" cy="9525"/>
    <xdr:sp macro="" textlink="">
      <xdr:nvSpPr>
        <xdr:cNvPr id="178" name="Picture 19">
          <a:extLst>
            <a:ext uri="{FF2B5EF4-FFF2-40B4-BE49-F238E27FC236}">
              <a16:creationId xmlns:a16="http://schemas.microsoft.com/office/drawing/2014/main" id="{4E38AD73-0C04-47EB-8F27-3E17EB6BCFD3}"/>
            </a:ext>
          </a:extLst>
        </xdr:cNvPr>
        <xdr:cNvSpPr>
          <a:spLocks noChangeAspect="1" noChangeArrowheads="1"/>
        </xdr:cNvSpPr>
      </xdr:nvSpPr>
      <xdr:spPr bwMode="auto">
        <a:xfrm>
          <a:off x="0" y="44410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9525" cy="9525"/>
    <xdr:sp macro="" textlink="">
      <xdr:nvSpPr>
        <xdr:cNvPr id="179" name="Picture 7">
          <a:extLst>
            <a:ext uri="{FF2B5EF4-FFF2-40B4-BE49-F238E27FC236}">
              <a16:creationId xmlns:a16="http://schemas.microsoft.com/office/drawing/2014/main" id="{3A802395-6209-4A9C-9786-250D609DC40E}"/>
            </a:ext>
          </a:extLst>
        </xdr:cNvPr>
        <xdr:cNvSpPr>
          <a:spLocks noChangeAspect="1" noChangeArrowheads="1"/>
        </xdr:cNvSpPr>
      </xdr:nvSpPr>
      <xdr:spPr bwMode="auto">
        <a:xfrm>
          <a:off x="0" y="44410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9525" cy="9525"/>
    <xdr:sp macro="" textlink="">
      <xdr:nvSpPr>
        <xdr:cNvPr id="180" name="Picture 13">
          <a:extLst>
            <a:ext uri="{FF2B5EF4-FFF2-40B4-BE49-F238E27FC236}">
              <a16:creationId xmlns:a16="http://schemas.microsoft.com/office/drawing/2014/main" id="{FBE538C6-3436-4A69-9113-C739758E7054}"/>
            </a:ext>
          </a:extLst>
        </xdr:cNvPr>
        <xdr:cNvSpPr>
          <a:spLocks noChangeAspect="1" noChangeArrowheads="1"/>
        </xdr:cNvSpPr>
      </xdr:nvSpPr>
      <xdr:spPr bwMode="auto">
        <a:xfrm>
          <a:off x="0" y="44410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9525" cy="9525"/>
    <xdr:sp macro="" textlink="">
      <xdr:nvSpPr>
        <xdr:cNvPr id="181" name="Picture 19">
          <a:extLst>
            <a:ext uri="{FF2B5EF4-FFF2-40B4-BE49-F238E27FC236}">
              <a16:creationId xmlns:a16="http://schemas.microsoft.com/office/drawing/2014/main" id="{A804597C-7033-4228-BF4A-99DCD0782179}"/>
            </a:ext>
          </a:extLst>
        </xdr:cNvPr>
        <xdr:cNvSpPr>
          <a:spLocks noChangeAspect="1" noChangeArrowheads="1"/>
        </xdr:cNvSpPr>
      </xdr:nvSpPr>
      <xdr:spPr bwMode="auto">
        <a:xfrm>
          <a:off x="0" y="44410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525" cy="9525"/>
    <xdr:sp macro="" textlink="">
      <xdr:nvSpPr>
        <xdr:cNvPr id="182" name="Picture 7">
          <a:extLst>
            <a:ext uri="{FF2B5EF4-FFF2-40B4-BE49-F238E27FC236}">
              <a16:creationId xmlns:a16="http://schemas.microsoft.com/office/drawing/2014/main" id="{D6978A33-10D8-438E-B9DF-C955AC399442}"/>
            </a:ext>
          </a:extLst>
        </xdr:cNvPr>
        <xdr:cNvSpPr>
          <a:spLocks noChangeAspect="1" noChangeArrowheads="1"/>
        </xdr:cNvSpPr>
      </xdr:nvSpPr>
      <xdr:spPr bwMode="auto">
        <a:xfrm>
          <a:off x="3381375" y="413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525" cy="9525"/>
    <xdr:sp macro="" textlink="">
      <xdr:nvSpPr>
        <xdr:cNvPr id="183" name="Picture 13">
          <a:extLst>
            <a:ext uri="{FF2B5EF4-FFF2-40B4-BE49-F238E27FC236}">
              <a16:creationId xmlns:a16="http://schemas.microsoft.com/office/drawing/2014/main" id="{EC6A966A-7440-48FF-9461-6C415FF805F1}"/>
            </a:ext>
          </a:extLst>
        </xdr:cNvPr>
        <xdr:cNvSpPr>
          <a:spLocks noChangeAspect="1" noChangeArrowheads="1"/>
        </xdr:cNvSpPr>
      </xdr:nvSpPr>
      <xdr:spPr bwMode="auto">
        <a:xfrm>
          <a:off x="3381375" y="413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525" cy="9525"/>
    <xdr:sp macro="" textlink="">
      <xdr:nvSpPr>
        <xdr:cNvPr id="184" name="Picture 19">
          <a:extLst>
            <a:ext uri="{FF2B5EF4-FFF2-40B4-BE49-F238E27FC236}">
              <a16:creationId xmlns:a16="http://schemas.microsoft.com/office/drawing/2014/main" id="{ABE2C512-ED37-4F95-A9F3-BA91C7CA2D31}"/>
            </a:ext>
          </a:extLst>
        </xdr:cNvPr>
        <xdr:cNvSpPr>
          <a:spLocks noChangeAspect="1" noChangeArrowheads="1"/>
        </xdr:cNvSpPr>
      </xdr:nvSpPr>
      <xdr:spPr bwMode="auto">
        <a:xfrm>
          <a:off x="3381375" y="413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525" cy="9525"/>
    <xdr:sp macro="" textlink="">
      <xdr:nvSpPr>
        <xdr:cNvPr id="185" name="Picture 7">
          <a:extLst>
            <a:ext uri="{FF2B5EF4-FFF2-40B4-BE49-F238E27FC236}">
              <a16:creationId xmlns:a16="http://schemas.microsoft.com/office/drawing/2014/main" id="{2A26EB25-9441-499D-A0B1-7F4A8059CA44}"/>
            </a:ext>
          </a:extLst>
        </xdr:cNvPr>
        <xdr:cNvSpPr>
          <a:spLocks noChangeAspect="1" noChangeArrowheads="1"/>
        </xdr:cNvSpPr>
      </xdr:nvSpPr>
      <xdr:spPr bwMode="auto">
        <a:xfrm>
          <a:off x="3381375" y="413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525" cy="9525"/>
    <xdr:sp macro="" textlink="">
      <xdr:nvSpPr>
        <xdr:cNvPr id="186" name="Picture 13">
          <a:extLst>
            <a:ext uri="{FF2B5EF4-FFF2-40B4-BE49-F238E27FC236}">
              <a16:creationId xmlns:a16="http://schemas.microsoft.com/office/drawing/2014/main" id="{17918D73-AC8F-4B26-A42B-FD8E5962F4C2}"/>
            </a:ext>
          </a:extLst>
        </xdr:cNvPr>
        <xdr:cNvSpPr>
          <a:spLocks noChangeAspect="1" noChangeArrowheads="1"/>
        </xdr:cNvSpPr>
      </xdr:nvSpPr>
      <xdr:spPr bwMode="auto">
        <a:xfrm>
          <a:off x="3381375" y="413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525" cy="9525"/>
    <xdr:sp macro="" textlink="">
      <xdr:nvSpPr>
        <xdr:cNvPr id="187" name="Picture 19">
          <a:extLst>
            <a:ext uri="{FF2B5EF4-FFF2-40B4-BE49-F238E27FC236}">
              <a16:creationId xmlns:a16="http://schemas.microsoft.com/office/drawing/2014/main" id="{29B722C5-A828-4588-BA8D-94004840FACC}"/>
            </a:ext>
          </a:extLst>
        </xdr:cNvPr>
        <xdr:cNvSpPr>
          <a:spLocks noChangeAspect="1" noChangeArrowheads="1"/>
        </xdr:cNvSpPr>
      </xdr:nvSpPr>
      <xdr:spPr bwMode="auto">
        <a:xfrm>
          <a:off x="3381375" y="413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525" cy="9525"/>
    <xdr:sp macro="" textlink="">
      <xdr:nvSpPr>
        <xdr:cNvPr id="188" name="Picture 7">
          <a:extLst>
            <a:ext uri="{FF2B5EF4-FFF2-40B4-BE49-F238E27FC236}">
              <a16:creationId xmlns:a16="http://schemas.microsoft.com/office/drawing/2014/main" id="{BC13719C-E76F-41EE-95D0-3D142FEE8422}"/>
            </a:ext>
          </a:extLst>
        </xdr:cNvPr>
        <xdr:cNvSpPr>
          <a:spLocks noChangeAspect="1" noChangeArrowheads="1"/>
        </xdr:cNvSpPr>
      </xdr:nvSpPr>
      <xdr:spPr bwMode="auto">
        <a:xfrm>
          <a:off x="3381375" y="413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525" cy="9525"/>
    <xdr:sp macro="" textlink="">
      <xdr:nvSpPr>
        <xdr:cNvPr id="189" name="Picture 13">
          <a:extLst>
            <a:ext uri="{FF2B5EF4-FFF2-40B4-BE49-F238E27FC236}">
              <a16:creationId xmlns:a16="http://schemas.microsoft.com/office/drawing/2014/main" id="{070FDA8D-88CB-4C6F-B659-11D397FCC253}"/>
            </a:ext>
          </a:extLst>
        </xdr:cNvPr>
        <xdr:cNvSpPr>
          <a:spLocks noChangeAspect="1" noChangeArrowheads="1"/>
        </xdr:cNvSpPr>
      </xdr:nvSpPr>
      <xdr:spPr bwMode="auto">
        <a:xfrm>
          <a:off x="3381375" y="413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9525" cy="9525"/>
    <xdr:sp macro="" textlink="">
      <xdr:nvSpPr>
        <xdr:cNvPr id="190" name="Picture 19">
          <a:extLst>
            <a:ext uri="{FF2B5EF4-FFF2-40B4-BE49-F238E27FC236}">
              <a16:creationId xmlns:a16="http://schemas.microsoft.com/office/drawing/2014/main" id="{41B75784-AF1E-4F7B-8056-E52B303C1747}"/>
            </a:ext>
          </a:extLst>
        </xdr:cNvPr>
        <xdr:cNvSpPr>
          <a:spLocks noChangeAspect="1" noChangeArrowheads="1"/>
        </xdr:cNvSpPr>
      </xdr:nvSpPr>
      <xdr:spPr bwMode="auto">
        <a:xfrm>
          <a:off x="3381375" y="413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91" name="Picture 7">
          <a:extLst>
            <a:ext uri="{FF2B5EF4-FFF2-40B4-BE49-F238E27FC236}">
              <a16:creationId xmlns:a16="http://schemas.microsoft.com/office/drawing/2014/main" id="{8BAAC047-BFA4-46FB-8BE8-A98647DCCE61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202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92" name="Picture 13">
          <a:extLst>
            <a:ext uri="{FF2B5EF4-FFF2-40B4-BE49-F238E27FC236}">
              <a16:creationId xmlns:a16="http://schemas.microsoft.com/office/drawing/2014/main" id="{E2617B80-5198-4349-A5BC-7F47CCFC5D19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202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93" name="Picture 19">
          <a:extLst>
            <a:ext uri="{FF2B5EF4-FFF2-40B4-BE49-F238E27FC236}">
              <a16:creationId xmlns:a16="http://schemas.microsoft.com/office/drawing/2014/main" id="{1E2185DE-808A-4552-9EAE-B2CE0AA42612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202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94" name="Picture 7">
          <a:extLst>
            <a:ext uri="{FF2B5EF4-FFF2-40B4-BE49-F238E27FC236}">
              <a16:creationId xmlns:a16="http://schemas.microsoft.com/office/drawing/2014/main" id="{ED6CD309-AE9D-475C-B425-A918BF8CFD45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202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95" name="Picture 13">
          <a:extLst>
            <a:ext uri="{FF2B5EF4-FFF2-40B4-BE49-F238E27FC236}">
              <a16:creationId xmlns:a16="http://schemas.microsoft.com/office/drawing/2014/main" id="{BF62FCC3-C217-4034-ABD1-F8BB3FF695B4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202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96" name="Picture 19">
          <a:extLst>
            <a:ext uri="{FF2B5EF4-FFF2-40B4-BE49-F238E27FC236}">
              <a16:creationId xmlns:a16="http://schemas.microsoft.com/office/drawing/2014/main" id="{AD26DCFC-ECE6-423D-9AAE-9CB4163C5461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202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97" name="Picture 7">
          <a:extLst>
            <a:ext uri="{FF2B5EF4-FFF2-40B4-BE49-F238E27FC236}">
              <a16:creationId xmlns:a16="http://schemas.microsoft.com/office/drawing/2014/main" id="{211E036B-CAFE-42AA-99DA-E2C527DB0550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202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98" name="Picture 13">
          <a:extLst>
            <a:ext uri="{FF2B5EF4-FFF2-40B4-BE49-F238E27FC236}">
              <a16:creationId xmlns:a16="http://schemas.microsoft.com/office/drawing/2014/main" id="{205E82F7-1D99-4BD8-AE15-6FB796826699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202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199" name="Picture 19">
          <a:extLst>
            <a:ext uri="{FF2B5EF4-FFF2-40B4-BE49-F238E27FC236}">
              <a16:creationId xmlns:a16="http://schemas.microsoft.com/office/drawing/2014/main" id="{788B0ED4-1FA5-4042-822B-FC57E8654DF9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20278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525" cy="9525"/>
    <xdr:sp macro="" textlink="">
      <xdr:nvSpPr>
        <xdr:cNvPr id="200" name="Picture 7">
          <a:extLst>
            <a:ext uri="{FF2B5EF4-FFF2-40B4-BE49-F238E27FC236}">
              <a16:creationId xmlns:a16="http://schemas.microsoft.com/office/drawing/2014/main" id="{D2BA4ACF-BB07-4888-B2A5-50D3FB3F9432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89334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525" cy="9525"/>
    <xdr:sp macro="" textlink="">
      <xdr:nvSpPr>
        <xdr:cNvPr id="201" name="Picture 13">
          <a:extLst>
            <a:ext uri="{FF2B5EF4-FFF2-40B4-BE49-F238E27FC236}">
              <a16:creationId xmlns:a16="http://schemas.microsoft.com/office/drawing/2014/main" id="{C09C2AEB-0C74-4BAC-B770-42EE37D2D37E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89334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525" cy="9525"/>
    <xdr:sp macro="" textlink="">
      <xdr:nvSpPr>
        <xdr:cNvPr id="202" name="Picture 19">
          <a:extLst>
            <a:ext uri="{FF2B5EF4-FFF2-40B4-BE49-F238E27FC236}">
              <a16:creationId xmlns:a16="http://schemas.microsoft.com/office/drawing/2014/main" id="{523F5CAD-8428-47EA-B1F8-226BA98EA6B4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89334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525" cy="9525"/>
    <xdr:sp macro="" textlink="">
      <xdr:nvSpPr>
        <xdr:cNvPr id="203" name="Picture 7">
          <a:extLst>
            <a:ext uri="{FF2B5EF4-FFF2-40B4-BE49-F238E27FC236}">
              <a16:creationId xmlns:a16="http://schemas.microsoft.com/office/drawing/2014/main" id="{1258C81F-998A-4682-A903-B29B01DD546F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89334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525" cy="9525"/>
    <xdr:sp macro="" textlink="">
      <xdr:nvSpPr>
        <xdr:cNvPr id="204" name="Picture 13">
          <a:extLst>
            <a:ext uri="{FF2B5EF4-FFF2-40B4-BE49-F238E27FC236}">
              <a16:creationId xmlns:a16="http://schemas.microsoft.com/office/drawing/2014/main" id="{977F3069-C43B-432F-B615-D0431E9CFDC1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89334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525" cy="9525"/>
    <xdr:sp macro="" textlink="">
      <xdr:nvSpPr>
        <xdr:cNvPr id="205" name="Picture 19">
          <a:extLst>
            <a:ext uri="{FF2B5EF4-FFF2-40B4-BE49-F238E27FC236}">
              <a16:creationId xmlns:a16="http://schemas.microsoft.com/office/drawing/2014/main" id="{05665D3E-80D9-4CFF-BAF5-2C3FD4652761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89334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525" cy="9525"/>
    <xdr:sp macro="" textlink="">
      <xdr:nvSpPr>
        <xdr:cNvPr id="206" name="Picture 7">
          <a:extLst>
            <a:ext uri="{FF2B5EF4-FFF2-40B4-BE49-F238E27FC236}">
              <a16:creationId xmlns:a16="http://schemas.microsoft.com/office/drawing/2014/main" id="{CDF29081-8488-4EA4-A0BF-256E477D7B04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89334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525" cy="9525"/>
    <xdr:sp macro="" textlink="">
      <xdr:nvSpPr>
        <xdr:cNvPr id="207" name="Picture 13">
          <a:extLst>
            <a:ext uri="{FF2B5EF4-FFF2-40B4-BE49-F238E27FC236}">
              <a16:creationId xmlns:a16="http://schemas.microsoft.com/office/drawing/2014/main" id="{4D09CF82-CD00-4933-9313-432FB906FF32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89334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9525" cy="9525"/>
    <xdr:sp macro="" textlink="">
      <xdr:nvSpPr>
        <xdr:cNvPr id="208" name="Picture 19">
          <a:extLst>
            <a:ext uri="{FF2B5EF4-FFF2-40B4-BE49-F238E27FC236}">
              <a16:creationId xmlns:a16="http://schemas.microsoft.com/office/drawing/2014/main" id="{AEE5145C-D322-4F4A-A197-4C59E74DB4E0}"/>
            </a:ext>
          </a:extLst>
        </xdr:cNvPr>
        <xdr:cNvSpPr>
          <a:spLocks noChangeAspect="1" noChangeArrowheads="1"/>
        </xdr:cNvSpPr>
      </xdr:nvSpPr>
      <xdr:spPr bwMode="auto">
        <a:xfrm>
          <a:off x="3381375" y="389334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09" name="Picture 7">
          <a:extLst>
            <a:ext uri="{FF2B5EF4-FFF2-40B4-BE49-F238E27FC236}">
              <a16:creationId xmlns:a16="http://schemas.microsoft.com/office/drawing/2014/main" id="{3D668CD0-3F96-45F0-B828-0FE6DCB2B004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10" name="Picture 13">
          <a:extLst>
            <a:ext uri="{FF2B5EF4-FFF2-40B4-BE49-F238E27FC236}">
              <a16:creationId xmlns:a16="http://schemas.microsoft.com/office/drawing/2014/main" id="{BAD0019B-ACAE-40B0-81CB-CDAF25E90B0C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11" name="Picture 19">
          <a:extLst>
            <a:ext uri="{FF2B5EF4-FFF2-40B4-BE49-F238E27FC236}">
              <a16:creationId xmlns:a16="http://schemas.microsoft.com/office/drawing/2014/main" id="{7E961F67-0835-48BE-986F-CE54BE235465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12" name="Picture 7">
          <a:extLst>
            <a:ext uri="{FF2B5EF4-FFF2-40B4-BE49-F238E27FC236}">
              <a16:creationId xmlns:a16="http://schemas.microsoft.com/office/drawing/2014/main" id="{4AC9B820-0BA7-4FEF-BBAF-23290D39D471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13" name="Picture 13">
          <a:extLst>
            <a:ext uri="{FF2B5EF4-FFF2-40B4-BE49-F238E27FC236}">
              <a16:creationId xmlns:a16="http://schemas.microsoft.com/office/drawing/2014/main" id="{6CA221AE-5505-490B-88EA-8878F1CEE74B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14" name="Picture 19">
          <a:extLst>
            <a:ext uri="{FF2B5EF4-FFF2-40B4-BE49-F238E27FC236}">
              <a16:creationId xmlns:a16="http://schemas.microsoft.com/office/drawing/2014/main" id="{168F7DC7-8CE6-4F2B-BF83-505F41822F7F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15" name="Picture 7">
          <a:extLst>
            <a:ext uri="{FF2B5EF4-FFF2-40B4-BE49-F238E27FC236}">
              <a16:creationId xmlns:a16="http://schemas.microsoft.com/office/drawing/2014/main" id="{4B63EA7C-A8A3-4087-959D-2423818CE458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16" name="Picture 13">
          <a:extLst>
            <a:ext uri="{FF2B5EF4-FFF2-40B4-BE49-F238E27FC236}">
              <a16:creationId xmlns:a16="http://schemas.microsoft.com/office/drawing/2014/main" id="{41EE3390-BB90-45FB-B2D2-90F893C10E83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17" name="Picture 19">
          <a:extLst>
            <a:ext uri="{FF2B5EF4-FFF2-40B4-BE49-F238E27FC236}">
              <a16:creationId xmlns:a16="http://schemas.microsoft.com/office/drawing/2014/main" id="{95FED9F8-A50B-4B62-9ED4-485F329BFC2B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9525" cy="9525"/>
    <xdr:sp macro="" textlink="">
      <xdr:nvSpPr>
        <xdr:cNvPr id="218" name="Picture 7">
          <a:extLst>
            <a:ext uri="{FF2B5EF4-FFF2-40B4-BE49-F238E27FC236}">
              <a16:creationId xmlns:a16="http://schemas.microsoft.com/office/drawing/2014/main" id="{962E6D33-BA0E-4328-8637-5AFF3B69B8BD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9525" cy="9525"/>
    <xdr:sp macro="" textlink="">
      <xdr:nvSpPr>
        <xdr:cNvPr id="219" name="Picture 13">
          <a:extLst>
            <a:ext uri="{FF2B5EF4-FFF2-40B4-BE49-F238E27FC236}">
              <a16:creationId xmlns:a16="http://schemas.microsoft.com/office/drawing/2014/main" id="{85A852C7-5FC5-48C4-9578-F3B8D47B05B6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9525" cy="9525"/>
    <xdr:sp macro="" textlink="">
      <xdr:nvSpPr>
        <xdr:cNvPr id="220" name="Picture 19">
          <a:extLst>
            <a:ext uri="{FF2B5EF4-FFF2-40B4-BE49-F238E27FC236}">
              <a16:creationId xmlns:a16="http://schemas.microsoft.com/office/drawing/2014/main" id="{359B4701-BDD2-4D36-BCD2-2A41BB16ED5E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9525" cy="9525"/>
    <xdr:sp macro="" textlink="">
      <xdr:nvSpPr>
        <xdr:cNvPr id="221" name="Picture 7">
          <a:extLst>
            <a:ext uri="{FF2B5EF4-FFF2-40B4-BE49-F238E27FC236}">
              <a16:creationId xmlns:a16="http://schemas.microsoft.com/office/drawing/2014/main" id="{A6456A0E-7AC3-4BAE-853F-EC80D2640EF1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9525" cy="9525"/>
    <xdr:sp macro="" textlink="">
      <xdr:nvSpPr>
        <xdr:cNvPr id="222" name="Picture 13">
          <a:extLst>
            <a:ext uri="{FF2B5EF4-FFF2-40B4-BE49-F238E27FC236}">
              <a16:creationId xmlns:a16="http://schemas.microsoft.com/office/drawing/2014/main" id="{9939BAEF-41C7-4421-A268-7E6FDA40C018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9525" cy="9525"/>
    <xdr:sp macro="" textlink="">
      <xdr:nvSpPr>
        <xdr:cNvPr id="223" name="Picture 19">
          <a:extLst>
            <a:ext uri="{FF2B5EF4-FFF2-40B4-BE49-F238E27FC236}">
              <a16:creationId xmlns:a16="http://schemas.microsoft.com/office/drawing/2014/main" id="{A2EA84E0-BE4C-425A-8487-0F17F2109195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9525" cy="9525"/>
    <xdr:sp macro="" textlink="">
      <xdr:nvSpPr>
        <xdr:cNvPr id="224" name="Picture 7">
          <a:extLst>
            <a:ext uri="{FF2B5EF4-FFF2-40B4-BE49-F238E27FC236}">
              <a16:creationId xmlns:a16="http://schemas.microsoft.com/office/drawing/2014/main" id="{23D7842B-8E35-4C49-89FB-51AA22BF5E23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9525" cy="9525"/>
    <xdr:sp macro="" textlink="">
      <xdr:nvSpPr>
        <xdr:cNvPr id="225" name="Picture 13">
          <a:extLst>
            <a:ext uri="{FF2B5EF4-FFF2-40B4-BE49-F238E27FC236}">
              <a16:creationId xmlns:a16="http://schemas.microsoft.com/office/drawing/2014/main" id="{D8515E56-5B24-4544-B4BA-8B3C9FF6B76F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9525" cy="9525"/>
    <xdr:sp macro="" textlink="">
      <xdr:nvSpPr>
        <xdr:cNvPr id="226" name="Picture 19">
          <a:extLst>
            <a:ext uri="{FF2B5EF4-FFF2-40B4-BE49-F238E27FC236}">
              <a16:creationId xmlns:a16="http://schemas.microsoft.com/office/drawing/2014/main" id="{E776D88A-E86F-4BDD-9D8B-390557F77676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9525" cy="9525"/>
    <xdr:sp macro="" textlink="">
      <xdr:nvSpPr>
        <xdr:cNvPr id="227" name="Picture 7">
          <a:extLst>
            <a:ext uri="{FF2B5EF4-FFF2-40B4-BE49-F238E27FC236}">
              <a16:creationId xmlns:a16="http://schemas.microsoft.com/office/drawing/2014/main" id="{B6591413-1459-48E4-9B93-CA0097C1B5A3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9525" cy="9525"/>
    <xdr:sp macro="" textlink="">
      <xdr:nvSpPr>
        <xdr:cNvPr id="228" name="Picture 13">
          <a:extLst>
            <a:ext uri="{FF2B5EF4-FFF2-40B4-BE49-F238E27FC236}">
              <a16:creationId xmlns:a16="http://schemas.microsoft.com/office/drawing/2014/main" id="{6B659A90-FB00-4F6C-B1CF-0E6F802E7A85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9525" cy="9525"/>
    <xdr:sp macro="" textlink="">
      <xdr:nvSpPr>
        <xdr:cNvPr id="229" name="Picture 19">
          <a:extLst>
            <a:ext uri="{FF2B5EF4-FFF2-40B4-BE49-F238E27FC236}">
              <a16:creationId xmlns:a16="http://schemas.microsoft.com/office/drawing/2014/main" id="{0FB63B82-688A-4D18-80F0-8CBE51BAAC46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9525" cy="9525"/>
    <xdr:sp macro="" textlink="">
      <xdr:nvSpPr>
        <xdr:cNvPr id="230" name="Picture 7">
          <a:extLst>
            <a:ext uri="{FF2B5EF4-FFF2-40B4-BE49-F238E27FC236}">
              <a16:creationId xmlns:a16="http://schemas.microsoft.com/office/drawing/2014/main" id="{0B215A1A-40F2-4F60-810F-236250BA7057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9525" cy="9525"/>
    <xdr:sp macro="" textlink="">
      <xdr:nvSpPr>
        <xdr:cNvPr id="231" name="Picture 13">
          <a:extLst>
            <a:ext uri="{FF2B5EF4-FFF2-40B4-BE49-F238E27FC236}">
              <a16:creationId xmlns:a16="http://schemas.microsoft.com/office/drawing/2014/main" id="{B6F40842-F592-4341-AE85-B5B1A4E740B6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9525" cy="9525"/>
    <xdr:sp macro="" textlink="">
      <xdr:nvSpPr>
        <xdr:cNvPr id="232" name="Picture 19">
          <a:extLst>
            <a:ext uri="{FF2B5EF4-FFF2-40B4-BE49-F238E27FC236}">
              <a16:creationId xmlns:a16="http://schemas.microsoft.com/office/drawing/2014/main" id="{9CE13912-DB34-4556-B811-7E60E09624D6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9525" cy="9525"/>
    <xdr:sp macro="" textlink="">
      <xdr:nvSpPr>
        <xdr:cNvPr id="233" name="Picture 7">
          <a:extLst>
            <a:ext uri="{FF2B5EF4-FFF2-40B4-BE49-F238E27FC236}">
              <a16:creationId xmlns:a16="http://schemas.microsoft.com/office/drawing/2014/main" id="{A380B88A-D64B-49FF-95EF-50D45E02A3DF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9525" cy="9525"/>
    <xdr:sp macro="" textlink="">
      <xdr:nvSpPr>
        <xdr:cNvPr id="234" name="Picture 13">
          <a:extLst>
            <a:ext uri="{FF2B5EF4-FFF2-40B4-BE49-F238E27FC236}">
              <a16:creationId xmlns:a16="http://schemas.microsoft.com/office/drawing/2014/main" id="{A48E01DD-1488-492E-A3AD-F28E7A49A9BB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9525" cy="9525"/>
    <xdr:sp macro="" textlink="">
      <xdr:nvSpPr>
        <xdr:cNvPr id="235" name="Picture 19">
          <a:extLst>
            <a:ext uri="{FF2B5EF4-FFF2-40B4-BE49-F238E27FC236}">
              <a16:creationId xmlns:a16="http://schemas.microsoft.com/office/drawing/2014/main" id="{80EEF567-1B4D-44EA-B8AE-C7127111AF5C}"/>
            </a:ext>
          </a:extLst>
        </xdr:cNvPr>
        <xdr:cNvSpPr>
          <a:spLocks noChangeAspect="1" noChangeArrowheads="1"/>
        </xdr:cNvSpPr>
      </xdr:nvSpPr>
      <xdr:spPr bwMode="auto">
        <a:xfrm>
          <a:off x="3381375" y="8441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36" name="Picture 7">
          <a:extLst>
            <a:ext uri="{FF2B5EF4-FFF2-40B4-BE49-F238E27FC236}">
              <a16:creationId xmlns:a16="http://schemas.microsoft.com/office/drawing/2014/main" id="{21D61D9F-5D33-4A67-8761-F1EECBD761C3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94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37" name="Picture 13">
          <a:extLst>
            <a:ext uri="{FF2B5EF4-FFF2-40B4-BE49-F238E27FC236}">
              <a16:creationId xmlns:a16="http://schemas.microsoft.com/office/drawing/2014/main" id="{2DFA0C09-286C-4DE7-BE1B-D503DDEB31F0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94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38" name="Picture 19">
          <a:extLst>
            <a:ext uri="{FF2B5EF4-FFF2-40B4-BE49-F238E27FC236}">
              <a16:creationId xmlns:a16="http://schemas.microsoft.com/office/drawing/2014/main" id="{0FD6E98C-053B-4DE2-A308-8031E669451E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94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39" name="Picture 7">
          <a:extLst>
            <a:ext uri="{FF2B5EF4-FFF2-40B4-BE49-F238E27FC236}">
              <a16:creationId xmlns:a16="http://schemas.microsoft.com/office/drawing/2014/main" id="{8A6A4903-73CC-49FA-985F-DEB16D601190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94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40" name="Picture 13">
          <a:extLst>
            <a:ext uri="{FF2B5EF4-FFF2-40B4-BE49-F238E27FC236}">
              <a16:creationId xmlns:a16="http://schemas.microsoft.com/office/drawing/2014/main" id="{8317DD5E-370E-4AC5-8072-73689B4738D4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94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41" name="Picture 19">
          <a:extLst>
            <a:ext uri="{FF2B5EF4-FFF2-40B4-BE49-F238E27FC236}">
              <a16:creationId xmlns:a16="http://schemas.microsoft.com/office/drawing/2014/main" id="{7C7CFEB3-7FEB-41A1-82D5-8719AE6585AC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94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42" name="Picture 7">
          <a:extLst>
            <a:ext uri="{FF2B5EF4-FFF2-40B4-BE49-F238E27FC236}">
              <a16:creationId xmlns:a16="http://schemas.microsoft.com/office/drawing/2014/main" id="{56925B53-0F5D-4A6B-BBA7-59D1E62E1ED8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94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43" name="Picture 13">
          <a:extLst>
            <a:ext uri="{FF2B5EF4-FFF2-40B4-BE49-F238E27FC236}">
              <a16:creationId xmlns:a16="http://schemas.microsoft.com/office/drawing/2014/main" id="{5096F2F1-935F-4B1D-8BB2-2A14063A3B88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94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9525" cy="9525"/>
    <xdr:sp macro="" textlink="">
      <xdr:nvSpPr>
        <xdr:cNvPr id="244" name="Picture 19">
          <a:extLst>
            <a:ext uri="{FF2B5EF4-FFF2-40B4-BE49-F238E27FC236}">
              <a16:creationId xmlns:a16="http://schemas.microsoft.com/office/drawing/2014/main" id="{4AD6C830-2D0D-4281-AD18-84CA0E34176B}"/>
            </a:ext>
          </a:extLst>
        </xdr:cNvPr>
        <xdr:cNvSpPr>
          <a:spLocks noChangeAspect="1" noChangeArrowheads="1"/>
        </xdr:cNvSpPr>
      </xdr:nvSpPr>
      <xdr:spPr bwMode="auto">
        <a:xfrm>
          <a:off x="3381375" y="794146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299" name="Picture 8">
          <a:extLst>
            <a:ext uri="{FF2B5EF4-FFF2-40B4-BE49-F238E27FC236}">
              <a16:creationId xmlns:a16="http://schemas.microsoft.com/office/drawing/2014/main" id="{74511740-69F4-4BCF-A73F-C40D43E05DF9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0" name="Picture 14">
          <a:extLst>
            <a:ext uri="{FF2B5EF4-FFF2-40B4-BE49-F238E27FC236}">
              <a16:creationId xmlns:a16="http://schemas.microsoft.com/office/drawing/2014/main" id="{B2E2B6A5-1C35-400A-93A5-EF3C138EC21B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1" name="Picture 20">
          <a:extLst>
            <a:ext uri="{FF2B5EF4-FFF2-40B4-BE49-F238E27FC236}">
              <a16:creationId xmlns:a16="http://schemas.microsoft.com/office/drawing/2014/main" id="{A9F5590C-C82B-4C51-8049-018A7DDD0E44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2" name="Picture 8">
          <a:extLst>
            <a:ext uri="{FF2B5EF4-FFF2-40B4-BE49-F238E27FC236}">
              <a16:creationId xmlns:a16="http://schemas.microsoft.com/office/drawing/2014/main" id="{B8671518-B06B-496A-9152-A13A03285813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3" name="Picture 14">
          <a:extLst>
            <a:ext uri="{FF2B5EF4-FFF2-40B4-BE49-F238E27FC236}">
              <a16:creationId xmlns:a16="http://schemas.microsoft.com/office/drawing/2014/main" id="{15E03AEA-9A06-4B02-8073-B3FA495843AF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4" name="Picture 20">
          <a:extLst>
            <a:ext uri="{FF2B5EF4-FFF2-40B4-BE49-F238E27FC236}">
              <a16:creationId xmlns:a16="http://schemas.microsoft.com/office/drawing/2014/main" id="{FE832688-DCE6-4A7B-B5A5-496BF2845A47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5" name="Picture 8">
          <a:extLst>
            <a:ext uri="{FF2B5EF4-FFF2-40B4-BE49-F238E27FC236}">
              <a16:creationId xmlns:a16="http://schemas.microsoft.com/office/drawing/2014/main" id="{FBBAC4A4-0DC6-4362-9851-DAC5B6FEB257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6" name="Picture 14">
          <a:extLst>
            <a:ext uri="{FF2B5EF4-FFF2-40B4-BE49-F238E27FC236}">
              <a16:creationId xmlns:a16="http://schemas.microsoft.com/office/drawing/2014/main" id="{BA874161-FDEB-436D-9B5E-C49A84D46C04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7" name="Picture 20">
          <a:extLst>
            <a:ext uri="{FF2B5EF4-FFF2-40B4-BE49-F238E27FC236}">
              <a16:creationId xmlns:a16="http://schemas.microsoft.com/office/drawing/2014/main" id="{B1E6795B-6197-4135-8E9A-DAA168D76895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8" name="Picture 8">
          <a:extLst>
            <a:ext uri="{FF2B5EF4-FFF2-40B4-BE49-F238E27FC236}">
              <a16:creationId xmlns:a16="http://schemas.microsoft.com/office/drawing/2014/main" id="{3212E55B-65B5-4321-8A22-C4F7878A126C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09" name="Picture 14">
          <a:extLst>
            <a:ext uri="{FF2B5EF4-FFF2-40B4-BE49-F238E27FC236}">
              <a16:creationId xmlns:a16="http://schemas.microsoft.com/office/drawing/2014/main" id="{DD230DF5-2347-4A19-8420-A2ABD3DF62E7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10" name="Picture 20">
          <a:extLst>
            <a:ext uri="{FF2B5EF4-FFF2-40B4-BE49-F238E27FC236}">
              <a16:creationId xmlns:a16="http://schemas.microsoft.com/office/drawing/2014/main" id="{A8F81E5E-C9F7-49E5-BB7D-866B018CD8A4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11" name="Picture 8">
          <a:extLst>
            <a:ext uri="{FF2B5EF4-FFF2-40B4-BE49-F238E27FC236}">
              <a16:creationId xmlns:a16="http://schemas.microsoft.com/office/drawing/2014/main" id="{41EFB488-D614-4C6D-81E0-C8F16493F039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12" name="Picture 14">
          <a:extLst>
            <a:ext uri="{FF2B5EF4-FFF2-40B4-BE49-F238E27FC236}">
              <a16:creationId xmlns:a16="http://schemas.microsoft.com/office/drawing/2014/main" id="{919EB85E-F368-4E88-90AA-E6316B7FE6E9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13" name="Picture 20">
          <a:extLst>
            <a:ext uri="{FF2B5EF4-FFF2-40B4-BE49-F238E27FC236}">
              <a16:creationId xmlns:a16="http://schemas.microsoft.com/office/drawing/2014/main" id="{AB9C47EB-CF9B-4842-A4E9-264AF7996824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14" name="Picture 8">
          <a:extLst>
            <a:ext uri="{FF2B5EF4-FFF2-40B4-BE49-F238E27FC236}">
              <a16:creationId xmlns:a16="http://schemas.microsoft.com/office/drawing/2014/main" id="{402A55B9-7D13-42AD-8F78-92ECD4EC2A5F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15" name="Picture 14">
          <a:extLst>
            <a:ext uri="{FF2B5EF4-FFF2-40B4-BE49-F238E27FC236}">
              <a16:creationId xmlns:a16="http://schemas.microsoft.com/office/drawing/2014/main" id="{C663E666-7F4C-4C47-B2CD-750082CCCCF2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9525" cy="9525"/>
    <xdr:sp macro="" textlink="">
      <xdr:nvSpPr>
        <xdr:cNvPr id="316" name="Picture 20">
          <a:extLst>
            <a:ext uri="{FF2B5EF4-FFF2-40B4-BE49-F238E27FC236}">
              <a16:creationId xmlns:a16="http://schemas.microsoft.com/office/drawing/2014/main" id="{6F85F634-02D9-428A-B2AB-4A78D2D9DCEE}"/>
            </a:ext>
          </a:extLst>
        </xdr:cNvPr>
        <xdr:cNvSpPr>
          <a:spLocks noChangeAspect="1" noChangeArrowheads="1"/>
        </xdr:cNvSpPr>
      </xdr:nvSpPr>
      <xdr:spPr bwMode="auto">
        <a:xfrm>
          <a:off x="12358688" y="7679531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"/>
    <xdr:sp macro="" textlink="">
      <xdr:nvSpPr>
        <xdr:cNvPr id="317" name="Picture 7">
          <a:extLst>
            <a:ext uri="{FF2B5EF4-FFF2-40B4-BE49-F238E27FC236}">
              <a16:creationId xmlns:a16="http://schemas.microsoft.com/office/drawing/2014/main" id="{79A8691E-A65D-492F-A835-7AFC3E42C69B}"/>
            </a:ext>
          </a:extLst>
        </xdr:cNvPr>
        <xdr:cNvSpPr>
          <a:spLocks noChangeAspect="1" noChangeArrowheads="1"/>
        </xdr:cNvSpPr>
      </xdr:nvSpPr>
      <xdr:spPr bwMode="auto">
        <a:xfrm>
          <a:off x="0" y="953690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"/>
    <xdr:sp macro="" textlink="">
      <xdr:nvSpPr>
        <xdr:cNvPr id="318" name="Picture 13">
          <a:extLst>
            <a:ext uri="{FF2B5EF4-FFF2-40B4-BE49-F238E27FC236}">
              <a16:creationId xmlns:a16="http://schemas.microsoft.com/office/drawing/2014/main" id="{3246FA96-BBB1-476A-9128-0D0FB10A57F5}"/>
            </a:ext>
          </a:extLst>
        </xdr:cNvPr>
        <xdr:cNvSpPr>
          <a:spLocks noChangeAspect="1" noChangeArrowheads="1"/>
        </xdr:cNvSpPr>
      </xdr:nvSpPr>
      <xdr:spPr bwMode="auto">
        <a:xfrm>
          <a:off x="0" y="953690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"/>
    <xdr:sp macro="" textlink="">
      <xdr:nvSpPr>
        <xdr:cNvPr id="319" name="Picture 19">
          <a:extLst>
            <a:ext uri="{FF2B5EF4-FFF2-40B4-BE49-F238E27FC236}">
              <a16:creationId xmlns:a16="http://schemas.microsoft.com/office/drawing/2014/main" id="{64707F99-53AF-4FF0-A572-DA3BB1E7688B}"/>
            </a:ext>
          </a:extLst>
        </xdr:cNvPr>
        <xdr:cNvSpPr>
          <a:spLocks noChangeAspect="1" noChangeArrowheads="1"/>
        </xdr:cNvSpPr>
      </xdr:nvSpPr>
      <xdr:spPr bwMode="auto">
        <a:xfrm>
          <a:off x="0" y="953690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"/>
    <xdr:sp macro="" textlink="">
      <xdr:nvSpPr>
        <xdr:cNvPr id="320" name="Picture 7">
          <a:extLst>
            <a:ext uri="{FF2B5EF4-FFF2-40B4-BE49-F238E27FC236}">
              <a16:creationId xmlns:a16="http://schemas.microsoft.com/office/drawing/2014/main" id="{625F7E7E-9D3D-4BCC-8216-FC9693C28509}"/>
            </a:ext>
          </a:extLst>
        </xdr:cNvPr>
        <xdr:cNvSpPr>
          <a:spLocks noChangeAspect="1" noChangeArrowheads="1"/>
        </xdr:cNvSpPr>
      </xdr:nvSpPr>
      <xdr:spPr bwMode="auto">
        <a:xfrm>
          <a:off x="0" y="953690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"/>
    <xdr:sp macro="" textlink="">
      <xdr:nvSpPr>
        <xdr:cNvPr id="321" name="Picture 13">
          <a:extLst>
            <a:ext uri="{FF2B5EF4-FFF2-40B4-BE49-F238E27FC236}">
              <a16:creationId xmlns:a16="http://schemas.microsoft.com/office/drawing/2014/main" id="{793A04AF-9ED8-4B23-9599-E09236781150}"/>
            </a:ext>
          </a:extLst>
        </xdr:cNvPr>
        <xdr:cNvSpPr>
          <a:spLocks noChangeAspect="1" noChangeArrowheads="1"/>
        </xdr:cNvSpPr>
      </xdr:nvSpPr>
      <xdr:spPr bwMode="auto">
        <a:xfrm>
          <a:off x="0" y="953690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"/>
    <xdr:sp macro="" textlink="">
      <xdr:nvSpPr>
        <xdr:cNvPr id="322" name="Picture 19">
          <a:extLst>
            <a:ext uri="{FF2B5EF4-FFF2-40B4-BE49-F238E27FC236}">
              <a16:creationId xmlns:a16="http://schemas.microsoft.com/office/drawing/2014/main" id="{7F74D792-69D1-4345-A838-A438DA4E59A7}"/>
            </a:ext>
          </a:extLst>
        </xdr:cNvPr>
        <xdr:cNvSpPr>
          <a:spLocks noChangeAspect="1" noChangeArrowheads="1"/>
        </xdr:cNvSpPr>
      </xdr:nvSpPr>
      <xdr:spPr bwMode="auto">
        <a:xfrm>
          <a:off x="0" y="953690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"/>
    <xdr:sp macro="" textlink="">
      <xdr:nvSpPr>
        <xdr:cNvPr id="323" name="Picture 7">
          <a:extLst>
            <a:ext uri="{FF2B5EF4-FFF2-40B4-BE49-F238E27FC236}">
              <a16:creationId xmlns:a16="http://schemas.microsoft.com/office/drawing/2014/main" id="{12619C09-4A2C-4845-9598-4C9E8455D05F}"/>
            </a:ext>
          </a:extLst>
        </xdr:cNvPr>
        <xdr:cNvSpPr>
          <a:spLocks noChangeAspect="1" noChangeArrowheads="1"/>
        </xdr:cNvSpPr>
      </xdr:nvSpPr>
      <xdr:spPr bwMode="auto">
        <a:xfrm>
          <a:off x="0" y="953690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"/>
    <xdr:sp macro="" textlink="">
      <xdr:nvSpPr>
        <xdr:cNvPr id="324" name="Picture 13">
          <a:extLst>
            <a:ext uri="{FF2B5EF4-FFF2-40B4-BE49-F238E27FC236}">
              <a16:creationId xmlns:a16="http://schemas.microsoft.com/office/drawing/2014/main" id="{DF28BED1-6371-493A-92E9-4540EB63AF59}"/>
            </a:ext>
          </a:extLst>
        </xdr:cNvPr>
        <xdr:cNvSpPr>
          <a:spLocks noChangeAspect="1" noChangeArrowheads="1"/>
        </xdr:cNvSpPr>
      </xdr:nvSpPr>
      <xdr:spPr bwMode="auto">
        <a:xfrm>
          <a:off x="0" y="953690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40</xdr:row>
      <xdr:rowOff>0</xdr:rowOff>
    </xdr:from>
    <xdr:ext cx="9525" cy="9525"/>
    <xdr:sp macro="" textlink="">
      <xdr:nvSpPr>
        <xdr:cNvPr id="325" name="Picture 19">
          <a:extLst>
            <a:ext uri="{FF2B5EF4-FFF2-40B4-BE49-F238E27FC236}">
              <a16:creationId xmlns:a16="http://schemas.microsoft.com/office/drawing/2014/main" id="{D7C0983D-91D1-498A-9195-CAEB14D52D70}"/>
            </a:ext>
          </a:extLst>
        </xdr:cNvPr>
        <xdr:cNvSpPr>
          <a:spLocks noChangeAspect="1" noChangeArrowheads="1"/>
        </xdr:cNvSpPr>
      </xdr:nvSpPr>
      <xdr:spPr bwMode="auto">
        <a:xfrm>
          <a:off x="0" y="953690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45" name="Picture 7">
          <a:extLst>
            <a:ext uri="{FF2B5EF4-FFF2-40B4-BE49-F238E27FC236}">
              <a16:creationId xmlns:a16="http://schemas.microsoft.com/office/drawing/2014/main" id="{EFD4A405-AA04-4FF9-BB0F-8671FC795EAE}"/>
            </a:ext>
          </a:extLst>
        </xdr:cNvPr>
        <xdr:cNvSpPr>
          <a:spLocks noChangeAspect="1" noChangeArrowheads="1"/>
        </xdr:cNvSpPr>
      </xdr:nvSpPr>
      <xdr:spPr bwMode="auto">
        <a:xfrm>
          <a:off x="2559844" y="460771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46" name="Picture 13">
          <a:extLst>
            <a:ext uri="{FF2B5EF4-FFF2-40B4-BE49-F238E27FC236}">
              <a16:creationId xmlns:a16="http://schemas.microsoft.com/office/drawing/2014/main" id="{565D9A3D-7BDD-41A2-B48F-241C788F6C87}"/>
            </a:ext>
          </a:extLst>
        </xdr:cNvPr>
        <xdr:cNvSpPr>
          <a:spLocks noChangeAspect="1" noChangeArrowheads="1"/>
        </xdr:cNvSpPr>
      </xdr:nvSpPr>
      <xdr:spPr bwMode="auto">
        <a:xfrm>
          <a:off x="2559844" y="460771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47" name="Picture 19">
          <a:extLst>
            <a:ext uri="{FF2B5EF4-FFF2-40B4-BE49-F238E27FC236}">
              <a16:creationId xmlns:a16="http://schemas.microsoft.com/office/drawing/2014/main" id="{3564E047-5457-4F14-89D8-96E3C67A44D4}"/>
            </a:ext>
          </a:extLst>
        </xdr:cNvPr>
        <xdr:cNvSpPr>
          <a:spLocks noChangeAspect="1" noChangeArrowheads="1"/>
        </xdr:cNvSpPr>
      </xdr:nvSpPr>
      <xdr:spPr bwMode="auto">
        <a:xfrm>
          <a:off x="2559844" y="460771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48" name="Picture 7">
          <a:extLst>
            <a:ext uri="{FF2B5EF4-FFF2-40B4-BE49-F238E27FC236}">
              <a16:creationId xmlns:a16="http://schemas.microsoft.com/office/drawing/2014/main" id="{C9EEC81A-70A6-49B7-A66D-E5D1FBC1A899}"/>
            </a:ext>
          </a:extLst>
        </xdr:cNvPr>
        <xdr:cNvSpPr>
          <a:spLocks noChangeAspect="1" noChangeArrowheads="1"/>
        </xdr:cNvSpPr>
      </xdr:nvSpPr>
      <xdr:spPr bwMode="auto">
        <a:xfrm>
          <a:off x="2559844" y="460771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49" name="Picture 13">
          <a:extLst>
            <a:ext uri="{FF2B5EF4-FFF2-40B4-BE49-F238E27FC236}">
              <a16:creationId xmlns:a16="http://schemas.microsoft.com/office/drawing/2014/main" id="{6456DCF8-2E5B-46E0-98FE-A8F1E40E51D0}"/>
            </a:ext>
          </a:extLst>
        </xdr:cNvPr>
        <xdr:cNvSpPr>
          <a:spLocks noChangeAspect="1" noChangeArrowheads="1"/>
        </xdr:cNvSpPr>
      </xdr:nvSpPr>
      <xdr:spPr bwMode="auto">
        <a:xfrm>
          <a:off x="2559844" y="460771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0" name="Picture 19">
          <a:extLst>
            <a:ext uri="{FF2B5EF4-FFF2-40B4-BE49-F238E27FC236}">
              <a16:creationId xmlns:a16="http://schemas.microsoft.com/office/drawing/2014/main" id="{5DDED049-CFBD-4DA5-A59E-9D6329C97ADC}"/>
            </a:ext>
          </a:extLst>
        </xdr:cNvPr>
        <xdr:cNvSpPr>
          <a:spLocks noChangeAspect="1" noChangeArrowheads="1"/>
        </xdr:cNvSpPr>
      </xdr:nvSpPr>
      <xdr:spPr bwMode="auto">
        <a:xfrm>
          <a:off x="2559844" y="460771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1" name="Picture 7">
          <a:extLst>
            <a:ext uri="{FF2B5EF4-FFF2-40B4-BE49-F238E27FC236}">
              <a16:creationId xmlns:a16="http://schemas.microsoft.com/office/drawing/2014/main" id="{2C8B1403-D17B-4083-9C02-131577B3516A}"/>
            </a:ext>
          </a:extLst>
        </xdr:cNvPr>
        <xdr:cNvSpPr>
          <a:spLocks noChangeAspect="1" noChangeArrowheads="1"/>
        </xdr:cNvSpPr>
      </xdr:nvSpPr>
      <xdr:spPr bwMode="auto">
        <a:xfrm>
          <a:off x="2559844" y="460771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2" name="Picture 13">
          <a:extLst>
            <a:ext uri="{FF2B5EF4-FFF2-40B4-BE49-F238E27FC236}">
              <a16:creationId xmlns:a16="http://schemas.microsoft.com/office/drawing/2014/main" id="{AD174BEC-978C-4919-AA55-A2BA5145E66A}"/>
            </a:ext>
          </a:extLst>
        </xdr:cNvPr>
        <xdr:cNvSpPr>
          <a:spLocks noChangeAspect="1" noChangeArrowheads="1"/>
        </xdr:cNvSpPr>
      </xdr:nvSpPr>
      <xdr:spPr bwMode="auto">
        <a:xfrm>
          <a:off x="2559844" y="460771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3" name="Picture 19">
          <a:extLst>
            <a:ext uri="{FF2B5EF4-FFF2-40B4-BE49-F238E27FC236}">
              <a16:creationId xmlns:a16="http://schemas.microsoft.com/office/drawing/2014/main" id="{AE9A8610-279A-4197-8081-4BF7DA3A15E8}"/>
            </a:ext>
          </a:extLst>
        </xdr:cNvPr>
        <xdr:cNvSpPr>
          <a:spLocks noChangeAspect="1" noChangeArrowheads="1"/>
        </xdr:cNvSpPr>
      </xdr:nvSpPr>
      <xdr:spPr bwMode="auto">
        <a:xfrm>
          <a:off x="2559844" y="460771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4" name="Picture 7">
          <a:extLst>
            <a:ext uri="{FF2B5EF4-FFF2-40B4-BE49-F238E27FC236}">
              <a16:creationId xmlns:a16="http://schemas.microsoft.com/office/drawing/2014/main" id="{9A3AD6C7-2067-4750-A4D1-D0024F0615F4}"/>
            </a:ext>
          </a:extLst>
        </xdr:cNvPr>
        <xdr:cNvSpPr>
          <a:spLocks noChangeAspect="1" noChangeArrowheads="1"/>
        </xdr:cNvSpPr>
      </xdr:nvSpPr>
      <xdr:spPr bwMode="auto">
        <a:xfrm>
          <a:off x="2544536" y="3633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5" name="Picture 13">
          <a:extLst>
            <a:ext uri="{FF2B5EF4-FFF2-40B4-BE49-F238E27FC236}">
              <a16:creationId xmlns:a16="http://schemas.microsoft.com/office/drawing/2014/main" id="{E4114978-8292-4246-8F1C-863B93E4AE6E}"/>
            </a:ext>
          </a:extLst>
        </xdr:cNvPr>
        <xdr:cNvSpPr>
          <a:spLocks noChangeAspect="1" noChangeArrowheads="1"/>
        </xdr:cNvSpPr>
      </xdr:nvSpPr>
      <xdr:spPr bwMode="auto">
        <a:xfrm>
          <a:off x="2544536" y="3633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6" name="Picture 19">
          <a:extLst>
            <a:ext uri="{FF2B5EF4-FFF2-40B4-BE49-F238E27FC236}">
              <a16:creationId xmlns:a16="http://schemas.microsoft.com/office/drawing/2014/main" id="{9564BEAB-F101-417E-9167-A52B0C9BDF0F}"/>
            </a:ext>
          </a:extLst>
        </xdr:cNvPr>
        <xdr:cNvSpPr>
          <a:spLocks noChangeAspect="1" noChangeArrowheads="1"/>
        </xdr:cNvSpPr>
      </xdr:nvSpPr>
      <xdr:spPr bwMode="auto">
        <a:xfrm>
          <a:off x="2544536" y="3633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7" name="Picture 7">
          <a:extLst>
            <a:ext uri="{FF2B5EF4-FFF2-40B4-BE49-F238E27FC236}">
              <a16:creationId xmlns:a16="http://schemas.microsoft.com/office/drawing/2014/main" id="{845F60CA-0AB8-4E08-927F-DBC37D7F9A73}"/>
            </a:ext>
          </a:extLst>
        </xdr:cNvPr>
        <xdr:cNvSpPr>
          <a:spLocks noChangeAspect="1" noChangeArrowheads="1"/>
        </xdr:cNvSpPr>
      </xdr:nvSpPr>
      <xdr:spPr bwMode="auto">
        <a:xfrm>
          <a:off x="2544536" y="3633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8" name="Picture 13">
          <a:extLst>
            <a:ext uri="{FF2B5EF4-FFF2-40B4-BE49-F238E27FC236}">
              <a16:creationId xmlns:a16="http://schemas.microsoft.com/office/drawing/2014/main" id="{C9FBC099-D063-4FB8-B4D8-4B51FD42DFD5}"/>
            </a:ext>
          </a:extLst>
        </xdr:cNvPr>
        <xdr:cNvSpPr>
          <a:spLocks noChangeAspect="1" noChangeArrowheads="1"/>
        </xdr:cNvSpPr>
      </xdr:nvSpPr>
      <xdr:spPr bwMode="auto">
        <a:xfrm>
          <a:off x="2544536" y="3633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59" name="Picture 19">
          <a:extLst>
            <a:ext uri="{FF2B5EF4-FFF2-40B4-BE49-F238E27FC236}">
              <a16:creationId xmlns:a16="http://schemas.microsoft.com/office/drawing/2014/main" id="{EA084A2F-A3B2-4A02-AA8F-4AE5DDD0ACA5}"/>
            </a:ext>
          </a:extLst>
        </xdr:cNvPr>
        <xdr:cNvSpPr>
          <a:spLocks noChangeAspect="1" noChangeArrowheads="1"/>
        </xdr:cNvSpPr>
      </xdr:nvSpPr>
      <xdr:spPr bwMode="auto">
        <a:xfrm>
          <a:off x="2544536" y="3633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0" name="Picture 7">
          <a:extLst>
            <a:ext uri="{FF2B5EF4-FFF2-40B4-BE49-F238E27FC236}">
              <a16:creationId xmlns:a16="http://schemas.microsoft.com/office/drawing/2014/main" id="{EC2ADDC2-FFB6-4C0A-AEAD-90D130A4AA36}"/>
            </a:ext>
          </a:extLst>
        </xdr:cNvPr>
        <xdr:cNvSpPr>
          <a:spLocks noChangeAspect="1" noChangeArrowheads="1"/>
        </xdr:cNvSpPr>
      </xdr:nvSpPr>
      <xdr:spPr bwMode="auto">
        <a:xfrm>
          <a:off x="2544536" y="3633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1" name="Picture 13">
          <a:extLst>
            <a:ext uri="{FF2B5EF4-FFF2-40B4-BE49-F238E27FC236}">
              <a16:creationId xmlns:a16="http://schemas.microsoft.com/office/drawing/2014/main" id="{37E936C8-2F54-4C19-85E7-782B16846B3C}"/>
            </a:ext>
          </a:extLst>
        </xdr:cNvPr>
        <xdr:cNvSpPr>
          <a:spLocks noChangeAspect="1" noChangeArrowheads="1"/>
        </xdr:cNvSpPr>
      </xdr:nvSpPr>
      <xdr:spPr bwMode="auto">
        <a:xfrm>
          <a:off x="2544536" y="3633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2" name="Picture 19">
          <a:extLst>
            <a:ext uri="{FF2B5EF4-FFF2-40B4-BE49-F238E27FC236}">
              <a16:creationId xmlns:a16="http://schemas.microsoft.com/office/drawing/2014/main" id="{B4B65D04-0094-4024-B655-7B5C8F0F2AC3}"/>
            </a:ext>
          </a:extLst>
        </xdr:cNvPr>
        <xdr:cNvSpPr>
          <a:spLocks noChangeAspect="1" noChangeArrowheads="1"/>
        </xdr:cNvSpPr>
      </xdr:nvSpPr>
      <xdr:spPr bwMode="auto">
        <a:xfrm>
          <a:off x="2544536" y="3633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3" name="Picture 7">
          <a:extLst>
            <a:ext uri="{FF2B5EF4-FFF2-40B4-BE49-F238E27FC236}">
              <a16:creationId xmlns:a16="http://schemas.microsoft.com/office/drawing/2014/main" id="{498BEEE7-2F15-4919-846D-6B34214FB219}"/>
            </a:ext>
          </a:extLst>
        </xdr:cNvPr>
        <xdr:cNvSpPr>
          <a:spLocks noChangeAspect="1" noChangeArrowheads="1"/>
        </xdr:cNvSpPr>
      </xdr:nvSpPr>
      <xdr:spPr bwMode="auto">
        <a:xfrm>
          <a:off x="2544536" y="45039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4" name="Picture 13">
          <a:extLst>
            <a:ext uri="{FF2B5EF4-FFF2-40B4-BE49-F238E27FC236}">
              <a16:creationId xmlns:a16="http://schemas.microsoft.com/office/drawing/2014/main" id="{7626FE52-A80F-4B1E-93BC-5AA58871BD62}"/>
            </a:ext>
          </a:extLst>
        </xdr:cNvPr>
        <xdr:cNvSpPr>
          <a:spLocks noChangeAspect="1" noChangeArrowheads="1"/>
        </xdr:cNvSpPr>
      </xdr:nvSpPr>
      <xdr:spPr bwMode="auto">
        <a:xfrm>
          <a:off x="2544536" y="45039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5" name="Picture 19">
          <a:extLst>
            <a:ext uri="{FF2B5EF4-FFF2-40B4-BE49-F238E27FC236}">
              <a16:creationId xmlns:a16="http://schemas.microsoft.com/office/drawing/2014/main" id="{C6FC033A-3501-4423-978A-2E73BA6DFE0F}"/>
            </a:ext>
          </a:extLst>
        </xdr:cNvPr>
        <xdr:cNvSpPr>
          <a:spLocks noChangeAspect="1" noChangeArrowheads="1"/>
        </xdr:cNvSpPr>
      </xdr:nvSpPr>
      <xdr:spPr bwMode="auto">
        <a:xfrm>
          <a:off x="2544536" y="45039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6" name="Picture 7">
          <a:extLst>
            <a:ext uri="{FF2B5EF4-FFF2-40B4-BE49-F238E27FC236}">
              <a16:creationId xmlns:a16="http://schemas.microsoft.com/office/drawing/2014/main" id="{BB788765-3FD3-4876-9877-6BA79A59E517}"/>
            </a:ext>
          </a:extLst>
        </xdr:cNvPr>
        <xdr:cNvSpPr>
          <a:spLocks noChangeAspect="1" noChangeArrowheads="1"/>
        </xdr:cNvSpPr>
      </xdr:nvSpPr>
      <xdr:spPr bwMode="auto">
        <a:xfrm>
          <a:off x="2544536" y="45039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7" name="Picture 13">
          <a:extLst>
            <a:ext uri="{FF2B5EF4-FFF2-40B4-BE49-F238E27FC236}">
              <a16:creationId xmlns:a16="http://schemas.microsoft.com/office/drawing/2014/main" id="{5F592A26-98D6-45CD-A305-5F7B04FD51E9}"/>
            </a:ext>
          </a:extLst>
        </xdr:cNvPr>
        <xdr:cNvSpPr>
          <a:spLocks noChangeAspect="1" noChangeArrowheads="1"/>
        </xdr:cNvSpPr>
      </xdr:nvSpPr>
      <xdr:spPr bwMode="auto">
        <a:xfrm>
          <a:off x="2544536" y="45039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8" name="Picture 19">
          <a:extLst>
            <a:ext uri="{FF2B5EF4-FFF2-40B4-BE49-F238E27FC236}">
              <a16:creationId xmlns:a16="http://schemas.microsoft.com/office/drawing/2014/main" id="{2B53247B-4A4E-43BC-9F90-8130350A0AAD}"/>
            </a:ext>
          </a:extLst>
        </xdr:cNvPr>
        <xdr:cNvSpPr>
          <a:spLocks noChangeAspect="1" noChangeArrowheads="1"/>
        </xdr:cNvSpPr>
      </xdr:nvSpPr>
      <xdr:spPr bwMode="auto">
        <a:xfrm>
          <a:off x="2544536" y="45039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69" name="Picture 7">
          <a:extLst>
            <a:ext uri="{FF2B5EF4-FFF2-40B4-BE49-F238E27FC236}">
              <a16:creationId xmlns:a16="http://schemas.microsoft.com/office/drawing/2014/main" id="{BA3416B9-172A-46DE-B58F-66AF3D12DC35}"/>
            </a:ext>
          </a:extLst>
        </xdr:cNvPr>
        <xdr:cNvSpPr>
          <a:spLocks noChangeAspect="1" noChangeArrowheads="1"/>
        </xdr:cNvSpPr>
      </xdr:nvSpPr>
      <xdr:spPr bwMode="auto">
        <a:xfrm>
          <a:off x="2544536" y="45039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70" name="Picture 13">
          <a:extLst>
            <a:ext uri="{FF2B5EF4-FFF2-40B4-BE49-F238E27FC236}">
              <a16:creationId xmlns:a16="http://schemas.microsoft.com/office/drawing/2014/main" id="{7E1F7AD2-9CC3-4EB6-BC38-04189C9A8E2E}"/>
            </a:ext>
          </a:extLst>
        </xdr:cNvPr>
        <xdr:cNvSpPr>
          <a:spLocks noChangeAspect="1" noChangeArrowheads="1"/>
        </xdr:cNvSpPr>
      </xdr:nvSpPr>
      <xdr:spPr bwMode="auto">
        <a:xfrm>
          <a:off x="2544536" y="45039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9525" cy="9525"/>
    <xdr:sp macro="" textlink="">
      <xdr:nvSpPr>
        <xdr:cNvPr id="271" name="Picture 19">
          <a:extLst>
            <a:ext uri="{FF2B5EF4-FFF2-40B4-BE49-F238E27FC236}">
              <a16:creationId xmlns:a16="http://schemas.microsoft.com/office/drawing/2014/main" id="{028A9C97-793E-47FD-B648-F4230B64750F}"/>
            </a:ext>
          </a:extLst>
        </xdr:cNvPr>
        <xdr:cNvSpPr>
          <a:spLocks noChangeAspect="1" noChangeArrowheads="1"/>
        </xdr:cNvSpPr>
      </xdr:nvSpPr>
      <xdr:spPr bwMode="auto">
        <a:xfrm>
          <a:off x="2544536" y="45039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72" name="Picture 7">
          <a:extLst>
            <a:ext uri="{FF2B5EF4-FFF2-40B4-BE49-F238E27FC236}">
              <a16:creationId xmlns:a16="http://schemas.microsoft.com/office/drawing/2014/main" id="{A3C9DBEB-4B36-4A19-9F26-651CC4548F7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73" name="Picture 8">
          <a:extLst>
            <a:ext uri="{FF2B5EF4-FFF2-40B4-BE49-F238E27FC236}">
              <a16:creationId xmlns:a16="http://schemas.microsoft.com/office/drawing/2014/main" id="{760B1139-5871-4004-99D8-097D44C9084C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74" name="Picture 13">
          <a:extLst>
            <a:ext uri="{FF2B5EF4-FFF2-40B4-BE49-F238E27FC236}">
              <a16:creationId xmlns:a16="http://schemas.microsoft.com/office/drawing/2014/main" id="{A877EA77-DDA6-4EBC-91BD-080FBCEE0F7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75" name="Picture 14">
          <a:extLst>
            <a:ext uri="{FF2B5EF4-FFF2-40B4-BE49-F238E27FC236}">
              <a16:creationId xmlns:a16="http://schemas.microsoft.com/office/drawing/2014/main" id="{67358CDC-ED0C-4837-8B4B-F99C2AA37D7D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76" name="Picture 19">
          <a:extLst>
            <a:ext uri="{FF2B5EF4-FFF2-40B4-BE49-F238E27FC236}">
              <a16:creationId xmlns:a16="http://schemas.microsoft.com/office/drawing/2014/main" id="{1ACE9127-EC18-47E8-805C-D6A99C1D619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77" name="Picture 20">
          <a:extLst>
            <a:ext uri="{FF2B5EF4-FFF2-40B4-BE49-F238E27FC236}">
              <a16:creationId xmlns:a16="http://schemas.microsoft.com/office/drawing/2014/main" id="{0946E08B-D054-49AA-B386-94178B023309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78" name="Picture 7">
          <a:extLst>
            <a:ext uri="{FF2B5EF4-FFF2-40B4-BE49-F238E27FC236}">
              <a16:creationId xmlns:a16="http://schemas.microsoft.com/office/drawing/2014/main" id="{6F58C579-D799-48AB-83F1-0D292300A99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79" name="Picture 8">
          <a:extLst>
            <a:ext uri="{FF2B5EF4-FFF2-40B4-BE49-F238E27FC236}">
              <a16:creationId xmlns:a16="http://schemas.microsoft.com/office/drawing/2014/main" id="{BE1F452E-CFD7-4C95-BF34-9F81E6E94B2B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0" name="Picture 13">
          <a:extLst>
            <a:ext uri="{FF2B5EF4-FFF2-40B4-BE49-F238E27FC236}">
              <a16:creationId xmlns:a16="http://schemas.microsoft.com/office/drawing/2014/main" id="{E8762083-D732-4BFD-9EBD-B110E8D079C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1" name="Picture 14">
          <a:extLst>
            <a:ext uri="{FF2B5EF4-FFF2-40B4-BE49-F238E27FC236}">
              <a16:creationId xmlns:a16="http://schemas.microsoft.com/office/drawing/2014/main" id="{24BD2B70-029D-412B-96EE-986508FD0C61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2" name="Picture 19">
          <a:extLst>
            <a:ext uri="{FF2B5EF4-FFF2-40B4-BE49-F238E27FC236}">
              <a16:creationId xmlns:a16="http://schemas.microsoft.com/office/drawing/2014/main" id="{22143082-9D02-4442-87EF-D3D3A9BBF278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3" name="Picture 20">
          <a:extLst>
            <a:ext uri="{FF2B5EF4-FFF2-40B4-BE49-F238E27FC236}">
              <a16:creationId xmlns:a16="http://schemas.microsoft.com/office/drawing/2014/main" id="{808C2C8C-7FD3-43ED-A965-52A3C18AF091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4" name="Picture 7">
          <a:extLst>
            <a:ext uri="{FF2B5EF4-FFF2-40B4-BE49-F238E27FC236}">
              <a16:creationId xmlns:a16="http://schemas.microsoft.com/office/drawing/2014/main" id="{FD39220B-9E8E-4E2C-BF03-37ACEC0F3EA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5" name="Picture 8">
          <a:extLst>
            <a:ext uri="{FF2B5EF4-FFF2-40B4-BE49-F238E27FC236}">
              <a16:creationId xmlns:a16="http://schemas.microsoft.com/office/drawing/2014/main" id="{731E8F1A-81D3-4773-B7B9-57E584BCEECC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6" name="Picture 13">
          <a:extLst>
            <a:ext uri="{FF2B5EF4-FFF2-40B4-BE49-F238E27FC236}">
              <a16:creationId xmlns:a16="http://schemas.microsoft.com/office/drawing/2014/main" id="{F41E3565-5D22-417A-8DAE-E7CD1AD057E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7" name="Picture 14">
          <a:extLst>
            <a:ext uri="{FF2B5EF4-FFF2-40B4-BE49-F238E27FC236}">
              <a16:creationId xmlns:a16="http://schemas.microsoft.com/office/drawing/2014/main" id="{374D6F19-67CF-4319-B80F-ED8683554FA4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9525" cy="9525"/>
    <xdr:sp macro="" textlink="">
      <xdr:nvSpPr>
        <xdr:cNvPr id="288" name="Picture 19">
          <a:extLst>
            <a:ext uri="{FF2B5EF4-FFF2-40B4-BE49-F238E27FC236}">
              <a16:creationId xmlns:a16="http://schemas.microsoft.com/office/drawing/2014/main" id="{E402F445-6C3C-4DF7-A03A-D4983C3497D9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89" name="Picture 20">
          <a:extLst>
            <a:ext uri="{FF2B5EF4-FFF2-40B4-BE49-F238E27FC236}">
              <a16:creationId xmlns:a16="http://schemas.microsoft.com/office/drawing/2014/main" id="{8488DB96-0D07-4B74-81F9-9C8AB5AF45C3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0" name="Picture 8">
          <a:extLst>
            <a:ext uri="{FF2B5EF4-FFF2-40B4-BE49-F238E27FC236}">
              <a16:creationId xmlns:a16="http://schemas.microsoft.com/office/drawing/2014/main" id="{05410F8A-BEFE-4433-A002-1CCDED177DD6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1" name="Picture 14">
          <a:extLst>
            <a:ext uri="{FF2B5EF4-FFF2-40B4-BE49-F238E27FC236}">
              <a16:creationId xmlns:a16="http://schemas.microsoft.com/office/drawing/2014/main" id="{D67D08F4-9C66-46F0-94AE-E49F62C33B94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2" name="Picture 20">
          <a:extLst>
            <a:ext uri="{FF2B5EF4-FFF2-40B4-BE49-F238E27FC236}">
              <a16:creationId xmlns:a16="http://schemas.microsoft.com/office/drawing/2014/main" id="{53A3C3ED-7AD2-4092-B69F-6DEF0F6B6C67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3" name="Picture 8">
          <a:extLst>
            <a:ext uri="{FF2B5EF4-FFF2-40B4-BE49-F238E27FC236}">
              <a16:creationId xmlns:a16="http://schemas.microsoft.com/office/drawing/2014/main" id="{BAB5A28D-B8AE-48E5-92C9-6E87786BC6BF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4" name="Picture 14">
          <a:extLst>
            <a:ext uri="{FF2B5EF4-FFF2-40B4-BE49-F238E27FC236}">
              <a16:creationId xmlns:a16="http://schemas.microsoft.com/office/drawing/2014/main" id="{96C9309B-8AFA-45D8-AFA8-1C65E309103B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5" name="Picture 20">
          <a:extLst>
            <a:ext uri="{FF2B5EF4-FFF2-40B4-BE49-F238E27FC236}">
              <a16:creationId xmlns:a16="http://schemas.microsoft.com/office/drawing/2014/main" id="{FEAE37BF-D3DC-4496-8BD0-082B025D4555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6" name="Picture 8">
          <a:extLst>
            <a:ext uri="{FF2B5EF4-FFF2-40B4-BE49-F238E27FC236}">
              <a16:creationId xmlns:a16="http://schemas.microsoft.com/office/drawing/2014/main" id="{D25B2235-DC4D-40DC-95A7-90E58E8A3E6B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7" name="Picture 14">
          <a:extLst>
            <a:ext uri="{FF2B5EF4-FFF2-40B4-BE49-F238E27FC236}">
              <a16:creationId xmlns:a16="http://schemas.microsoft.com/office/drawing/2014/main" id="{486197D1-F6B4-472B-A097-BA4652C19C13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9525" cy="9525"/>
    <xdr:sp macro="" textlink="">
      <xdr:nvSpPr>
        <xdr:cNvPr id="298" name="Picture 20">
          <a:extLst>
            <a:ext uri="{FF2B5EF4-FFF2-40B4-BE49-F238E27FC236}">
              <a16:creationId xmlns:a16="http://schemas.microsoft.com/office/drawing/2014/main" id="{DB2853EA-315F-46CE-95AE-7A0EDA1115CA}"/>
            </a:ext>
          </a:extLst>
        </xdr:cNvPr>
        <xdr:cNvSpPr>
          <a:spLocks noChangeAspect="1" noChangeArrowheads="1"/>
        </xdr:cNvSpPr>
      </xdr:nvSpPr>
      <xdr:spPr bwMode="auto">
        <a:xfrm>
          <a:off x="8654143" y="1143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sp macro="" textlink="">
      <xdr:nvSpPr>
        <xdr:cNvPr id="326" name="Picture 7">
          <a:extLst>
            <a:ext uri="{FF2B5EF4-FFF2-40B4-BE49-F238E27FC236}">
              <a16:creationId xmlns:a16="http://schemas.microsoft.com/office/drawing/2014/main" id="{6DE1B6D4-EF67-479C-9929-2782C543E0E3}"/>
            </a:ext>
          </a:extLst>
        </xdr:cNvPr>
        <xdr:cNvSpPr>
          <a:spLocks noChangeAspect="1" noChangeArrowheads="1"/>
        </xdr:cNvSpPr>
      </xdr:nvSpPr>
      <xdr:spPr bwMode="auto">
        <a:xfrm>
          <a:off x="0" y="142194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sp macro="" textlink="">
      <xdr:nvSpPr>
        <xdr:cNvPr id="327" name="Picture 13">
          <a:extLst>
            <a:ext uri="{FF2B5EF4-FFF2-40B4-BE49-F238E27FC236}">
              <a16:creationId xmlns:a16="http://schemas.microsoft.com/office/drawing/2014/main" id="{F80D1E9F-9A69-41BD-A195-400BB4555633}"/>
            </a:ext>
          </a:extLst>
        </xdr:cNvPr>
        <xdr:cNvSpPr>
          <a:spLocks noChangeAspect="1" noChangeArrowheads="1"/>
        </xdr:cNvSpPr>
      </xdr:nvSpPr>
      <xdr:spPr bwMode="auto">
        <a:xfrm>
          <a:off x="0" y="142194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sp macro="" textlink="">
      <xdr:nvSpPr>
        <xdr:cNvPr id="328" name="Picture 19">
          <a:extLst>
            <a:ext uri="{FF2B5EF4-FFF2-40B4-BE49-F238E27FC236}">
              <a16:creationId xmlns:a16="http://schemas.microsoft.com/office/drawing/2014/main" id="{E4EC44B0-7128-40BB-8838-EB3817F49D2E}"/>
            </a:ext>
          </a:extLst>
        </xdr:cNvPr>
        <xdr:cNvSpPr>
          <a:spLocks noChangeAspect="1" noChangeArrowheads="1"/>
        </xdr:cNvSpPr>
      </xdr:nvSpPr>
      <xdr:spPr bwMode="auto">
        <a:xfrm>
          <a:off x="0" y="142194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sp macro="" textlink="">
      <xdr:nvSpPr>
        <xdr:cNvPr id="329" name="Picture 7">
          <a:extLst>
            <a:ext uri="{FF2B5EF4-FFF2-40B4-BE49-F238E27FC236}">
              <a16:creationId xmlns:a16="http://schemas.microsoft.com/office/drawing/2014/main" id="{9FA71DA7-2818-4B31-B376-94E43780883D}"/>
            </a:ext>
          </a:extLst>
        </xdr:cNvPr>
        <xdr:cNvSpPr>
          <a:spLocks noChangeAspect="1" noChangeArrowheads="1"/>
        </xdr:cNvSpPr>
      </xdr:nvSpPr>
      <xdr:spPr bwMode="auto">
        <a:xfrm>
          <a:off x="0" y="142194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sp macro="" textlink="">
      <xdr:nvSpPr>
        <xdr:cNvPr id="330" name="Picture 13">
          <a:extLst>
            <a:ext uri="{FF2B5EF4-FFF2-40B4-BE49-F238E27FC236}">
              <a16:creationId xmlns:a16="http://schemas.microsoft.com/office/drawing/2014/main" id="{D71C9C8A-1C08-4DE8-A6BA-3FC35EC0FA4B}"/>
            </a:ext>
          </a:extLst>
        </xdr:cNvPr>
        <xdr:cNvSpPr>
          <a:spLocks noChangeAspect="1" noChangeArrowheads="1"/>
        </xdr:cNvSpPr>
      </xdr:nvSpPr>
      <xdr:spPr bwMode="auto">
        <a:xfrm>
          <a:off x="0" y="142194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sp macro="" textlink="">
      <xdr:nvSpPr>
        <xdr:cNvPr id="331" name="Picture 19">
          <a:extLst>
            <a:ext uri="{FF2B5EF4-FFF2-40B4-BE49-F238E27FC236}">
              <a16:creationId xmlns:a16="http://schemas.microsoft.com/office/drawing/2014/main" id="{D5BF2340-93C3-4752-9967-7D30910E1CF1}"/>
            </a:ext>
          </a:extLst>
        </xdr:cNvPr>
        <xdr:cNvSpPr>
          <a:spLocks noChangeAspect="1" noChangeArrowheads="1"/>
        </xdr:cNvSpPr>
      </xdr:nvSpPr>
      <xdr:spPr bwMode="auto">
        <a:xfrm>
          <a:off x="0" y="142194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sp macro="" textlink="">
      <xdr:nvSpPr>
        <xdr:cNvPr id="332" name="Picture 7">
          <a:extLst>
            <a:ext uri="{FF2B5EF4-FFF2-40B4-BE49-F238E27FC236}">
              <a16:creationId xmlns:a16="http://schemas.microsoft.com/office/drawing/2014/main" id="{00A2A03A-CF5F-4F69-ADD8-7B6F786A3EBB}"/>
            </a:ext>
          </a:extLst>
        </xdr:cNvPr>
        <xdr:cNvSpPr>
          <a:spLocks noChangeAspect="1" noChangeArrowheads="1"/>
        </xdr:cNvSpPr>
      </xdr:nvSpPr>
      <xdr:spPr bwMode="auto">
        <a:xfrm>
          <a:off x="0" y="142194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sp macro="" textlink="">
      <xdr:nvSpPr>
        <xdr:cNvPr id="333" name="Picture 13">
          <a:extLst>
            <a:ext uri="{FF2B5EF4-FFF2-40B4-BE49-F238E27FC236}">
              <a16:creationId xmlns:a16="http://schemas.microsoft.com/office/drawing/2014/main" id="{ED9CFEEB-7798-4708-8E41-34095524F92F}"/>
            </a:ext>
          </a:extLst>
        </xdr:cNvPr>
        <xdr:cNvSpPr>
          <a:spLocks noChangeAspect="1" noChangeArrowheads="1"/>
        </xdr:cNvSpPr>
      </xdr:nvSpPr>
      <xdr:spPr bwMode="auto">
        <a:xfrm>
          <a:off x="0" y="142194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9525" cy="9525"/>
    <xdr:sp macro="" textlink="">
      <xdr:nvSpPr>
        <xdr:cNvPr id="334" name="Picture 19">
          <a:extLst>
            <a:ext uri="{FF2B5EF4-FFF2-40B4-BE49-F238E27FC236}">
              <a16:creationId xmlns:a16="http://schemas.microsoft.com/office/drawing/2014/main" id="{59670AD8-023F-44B2-BBBA-63817B56328C}"/>
            </a:ext>
          </a:extLst>
        </xdr:cNvPr>
        <xdr:cNvSpPr>
          <a:spLocks noChangeAspect="1" noChangeArrowheads="1"/>
        </xdr:cNvSpPr>
      </xdr:nvSpPr>
      <xdr:spPr bwMode="auto">
        <a:xfrm>
          <a:off x="0" y="14219464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5" name="Picture 7">
          <a:extLst>
            <a:ext uri="{FF2B5EF4-FFF2-40B4-BE49-F238E27FC236}">
              <a16:creationId xmlns:a16="http://schemas.microsoft.com/office/drawing/2014/main" id="{37288502-6203-4BE0-B47B-4098577BFDF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920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6" name="Picture 13">
          <a:extLst>
            <a:ext uri="{FF2B5EF4-FFF2-40B4-BE49-F238E27FC236}">
              <a16:creationId xmlns:a16="http://schemas.microsoft.com/office/drawing/2014/main" id="{A919BF59-06D6-4661-9EF3-C66746E5C9C5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920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7" name="Picture 19">
          <a:extLst>
            <a:ext uri="{FF2B5EF4-FFF2-40B4-BE49-F238E27FC236}">
              <a16:creationId xmlns:a16="http://schemas.microsoft.com/office/drawing/2014/main" id="{44DEE8C7-DBD3-4FBE-888C-90A94222FA4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920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8" name="Picture 7">
          <a:extLst>
            <a:ext uri="{FF2B5EF4-FFF2-40B4-BE49-F238E27FC236}">
              <a16:creationId xmlns:a16="http://schemas.microsoft.com/office/drawing/2014/main" id="{B6B9E633-CBA5-406E-9299-8459D0CA55B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920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39" name="Picture 13">
          <a:extLst>
            <a:ext uri="{FF2B5EF4-FFF2-40B4-BE49-F238E27FC236}">
              <a16:creationId xmlns:a16="http://schemas.microsoft.com/office/drawing/2014/main" id="{BF2788ED-A288-45B6-BF4B-6B92A87B8DB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920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0" name="Picture 19">
          <a:extLst>
            <a:ext uri="{FF2B5EF4-FFF2-40B4-BE49-F238E27FC236}">
              <a16:creationId xmlns:a16="http://schemas.microsoft.com/office/drawing/2014/main" id="{4699383B-2664-42CE-B297-D83D6F0363E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920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1" name="Picture 7">
          <a:extLst>
            <a:ext uri="{FF2B5EF4-FFF2-40B4-BE49-F238E27FC236}">
              <a16:creationId xmlns:a16="http://schemas.microsoft.com/office/drawing/2014/main" id="{42012414-93FB-48BA-B507-B0D903B7A30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920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2" name="Picture 13">
          <a:extLst>
            <a:ext uri="{FF2B5EF4-FFF2-40B4-BE49-F238E27FC236}">
              <a16:creationId xmlns:a16="http://schemas.microsoft.com/office/drawing/2014/main" id="{D4375DBE-5DE1-45C7-9D07-F807FD8BA820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920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9525" cy="9525"/>
    <xdr:sp macro="" textlink="">
      <xdr:nvSpPr>
        <xdr:cNvPr id="343" name="Picture 19">
          <a:extLst>
            <a:ext uri="{FF2B5EF4-FFF2-40B4-BE49-F238E27FC236}">
              <a16:creationId xmlns:a16="http://schemas.microsoft.com/office/drawing/2014/main" id="{982B4073-CBCD-420C-8CD9-5E1DA16CA6F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92010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9525" cy="9525"/>
    <xdr:sp macro="" textlink="">
      <xdr:nvSpPr>
        <xdr:cNvPr id="344" name="Picture 7">
          <a:extLst>
            <a:ext uri="{FF2B5EF4-FFF2-40B4-BE49-F238E27FC236}">
              <a16:creationId xmlns:a16="http://schemas.microsoft.com/office/drawing/2014/main" id="{35720785-5618-47BA-8C7D-19CFC264F1A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243692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9525" cy="9525"/>
    <xdr:sp macro="" textlink="">
      <xdr:nvSpPr>
        <xdr:cNvPr id="345" name="Picture 13">
          <a:extLst>
            <a:ext uri="{FF2B5EF4-FFF2-40B4-BE49-F238E27FC236}">
              <a16:creationId xmlns:a16="http://schemas.microsoft.com/office/drawing/2014/main" id="{C728ECE8-3980-4A0D-8C09-1695E192060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243692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9525" cy="9525"/>
    <xdr:sp macro="" textlink="">
      <xdr:nvSpPr>
        <xdr:cNvPr id="346" name="Picture 19">
          <a:extLst>
            <a:ext uri="{FF2B5EF4-FFF2-40B4-BE49-F238E27FC236}">
              <a16:creationId xmlns:a16="http://schemas.microsoft.com/office/drawing/2014/main" id="{D1C952B8-22E0-4DFD-8858-B0FEA2E0D91A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243692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9525" cy="9525"/>
    <xdr:sp macro="" textlink="">
      <xdr:nvSpPr>
        <xdr:cNvPr id="347" name="Picture 7">
          <a:extLst>
            <a:ext uri="{FF2B5EF4-FFF2-40B4-BE49-F238E27FC236}">
              <a16:creationId xmlns:a16="http://schemas.microsoft.com/office/drawing/2014/main" id="{194EA8CF-DCA9-4CBA-A6AA-0641999B4C8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243692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9525" cy="9525"/>
    <xdr:sp macro="" textlink="">
      <xdr:nvSpPr>
        <xdr:cNvPr id="348" name="Picture 13">
          <a:extLst>
            <a:ext uri="{FF2B5EF4-FFF2-40B4-BE49-F238E27FC236}">
              <a16:creationId xmlns:a16="http://schemas.microsoft.com/office/drawing/2014/main" id="{9939B028-FADD-49ED-83D5-CC34C5A082A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243692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9525" cy="9525"/>
    <xdr:sp macro="" textlink="">
      <xdr:nvSpPr>
        <xdr:cNvPr id="349" name="Picture 19">
          <a:extLst>
            <a:ext uri="{FF2B5EF4-FFF2-40B4-BE49-F238E27FC236}">
              <a16:creationId xmlns:a16="http://schemas.microsoft.com/office/drawing/2014/main" id="{0374CC66-C327-46A1-BD67-C73A28E0CD0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243692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9525" cy="9525"/>
    <xdr:sp macro="" textlink="">
      <xdr:nvSpPr>
        <xdr:cNvPr id="350" name="Picture 7">
          <a:extLst>
            <a:ext uri="{FF2B5EF4-FFF2-40B4-BE49-F238E27FC236}">
              <a16:creationId xmlns:a16="http://schemas.microsoft.com/office/drawing/2014/main" id="{40A1A304-15FB-4575-8834-3F0F74F1FE6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243692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9525" cy="9525"/>
    <xdr:sp macro="" textlink="">
      <xdr:nvSpPr>
        <xdr:cNvPr id="351" name="Picture 13">
          <a:extLst>
            <a:ext uri="{FF2B5EF4-FFF2-40B4-BE49-F238E27FC236}">
              <a16:creationId xmlns:a16="http://schemas.microsoft.com/office/drawing/2014/main" id="{03E5D7BD-35F6-447B-9834-16EFE8E7453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243692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9525" cy="9525"/>
    <xdr:sp macro="" textlink="">
      <xdr:nvSpPr>
        <xdr:cNvPr id="352" name="Picture 19">
          <a:extLst>
            <a:ext uri="{FF2B5EF4-FFF2-40B4-BE49-F238E27FC236}">
              <a16:creationId xmlns:a16="http://schemas.microsoft.com/office/drawing/2014/main" id="{D2A50433-0009-4B75-B15D-2B76D8B6E7E9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243692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53" name="Picture 7">
          <a:extLst>
            <a:ext uri="{FF2B5EF4-FFF2-40B4-BE49-F238E27FC236}">
              <a16:creationId xmlns:a16="http://schemas.microsoft.com/office/drawing/2014/main" id="{1D670E2D-BC6B-49B4-BC7B-C74252C7FA0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06285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54" name="Picture 13">
          <a:extLst>
            <a:ext uri="{FF2B5EF4-FFF2-40B4-BE49-F238E27FC236}">
              <a16:creationId xmlns:a16="http://schemas.microsoft.com/office/drawing/2014/main" id="{D1F7C492-CA97-4F4C-AECD-CC97658B779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06285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55" name="Picture 19">
          <a:extLst>
            <a:ext uri="{FF2B5EF4-FFF2-40B4-BE49-F238E27FC236}">
              <a16:creationId xmlns:a16="http://schemas.microsoft.com/office/drawing/2014/main" id="{FE6ACD9A-0660-4C16-BE44-B61634D4C5D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06285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56" name="Picture 7">
          <a:extLst>
            <a:ext uri="{FF2B5EF4-FFF2-40B4-BE49-F238E27FC236}">
              <a16:creationId xmlns:a16="http://schemas.microsoft.com/office/drawing/2014/main" id="{49B4C4E4-CC9F-46B9-92B8-B92DAEE344F1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06285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57" name="Picture 13">
          <a:extLst>
            <a:ext uri="{FF2B5EF4-FFF2-40B4-BE49-F238E27FC236}">
              <a16:creationId xmlns:a16="http://schemas.microsoft.com/office/drawing/2014/main" id="{F574C36D-FBB2-45CD-AE62-D30DB14B2E3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06285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58" name="Picture 19">
          <a:extLst>
            <a:ext uri="{FF2B5EF4-FFF2-40B4-BE49-F238E27FC236}">
              <a16:creationId xmlns:a16="http://schemas.microsoft.com/office/drawing/2014/main" id="{CEDE473F-08AD-4E75-88F6-D4C43729A46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06285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59" name="Picture 7">
          <a:extLst>
            <a:ext uri="{FF2B5EF4-FFF2-40B4-BE49-F238E27FC236}">
              <a16:creationId xmlns:a16="http://schemas.microsoft.com/office/drawing/2014/main" id="{9782699F-3B76-4DE0-9AF6-53E44BEAAF09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06285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60" name="Picture 13">
          <a:extLst>
            <a:ext uri="{FF2B5EF4-FFF2-40B4-BE49-F238E27FC236}">
              <a16:creationId xmlns:a16="http://schemas.microsoft.com/office/drawing/2014/main" id="{2B3C4A7B-2EA3-4402-BA97-FCECC5CAE85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06285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9525" cy="9525"/>
    <xdr:sp macro="" textlink="">
      <xdr:nvSpPr>
        <xdr:cNvPr id="361" name="Picture 19">
          <a:extLst>
            <a:ext uri="{FF2B5EF4-FFF2-40B4-BE49-F238E27FC236}">
              <a16:creationId xmlns:a16="http://schemas.microsoft.com/office/drawing/2014/main" id="{4453D57A-2C4C-4150-91DC-AB0F7CD77F8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062857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62" name="Picture 7">
          <a:extLst>
            <a:ext uri="{FF2B5EF4-FFF2-40B4-BE49-F238E27FC236}">
              <a16:creationId xmlns:a16="http://schemas.microsoft.com/office/drawing/2014/main" id="{5631517E-F333-40B9-896E-16F5D94ACCA1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63" name="Picture 13">
          <a:extLst>
            <a:ext uri="{FF2B5EF4-FFF2-40B4-BE49-F238E27FC236}">
              <a16:creationId xmlns:a16="http://schemas.microsoft.com/office/drawing/2014/main" id="{E5B1DE49-5D4B-4488-98E7-DC56FCDCDA5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64" name="Picture 19">
          <a:extLst>
            <a:ext uri="{FF2B5EF4-FFF2-40B4-BE49-F238E27FC236}">
              <a16:creationId xmlns:a16="http://schemas.microsoft.com/office/drawing/2014/main" id="{9FD9D15C-92FB-4177-B3A0-8360E19BA2E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65" name="Picture 7">
          <a:extLst>
            <a:ext uri="{FF2B5EF4-FFF2-40B4-BE49-F238E27FC236}">
              <a16:creationId xmlns:a16="http://schemas.microsoft.com/office/drawing/2014/main" id="{5FAE66A0-2C22-4391-8FD9-56F519AADB1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66" name="Picture 13">
          <a:extLst>
            <a:ext uri="{FF2B5EF4-FFF2-40B4-BE49-F238E27FC236}">
              <a16:creationId xmlns:a16="http://schemas.microsoft.com/office/drawing/2014/main" id="{52A06CA0-797D-454B-B8D3-9C9C771E0341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67" name="Picture 19">
          <a:extLst>
            <a:ext uri="{FF2B5EF4-FFF2-40B4-BE49-F238E27FC236}">
              <a16:creationId xmlns:a16="http://schemas.microsoft.com/office/drawing/2014/main" id="{F80B8509-57FA-4C44-8194-4D45A3C3168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68" name="Picture 7">
          <a:extLst>
            <a:ext uri="{FF2B5EF4-FFF2-40B4-BE49-F238E27FC236}">
              <a16:creationId xmlns:a16="http://schemas.microsoft.com/office/drawing/2014/main" id="{3FF77524-6A6C-420C-8B68-D3B06B53AB3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69" name="Picture 13">
          <a:extLst>
            <a:ext uri="{FF2B5EF4-FFF2-40B4-BE49-F238E27FC236}">
              <a16:creationId xmlns:a16="http://schemas.microsoft.com/office/drawing/2014/main" id="{52440252-2BA6-4FD1-8123-96A432AF906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0" name="Picture 19">
          <a:extLst>
            <a:ext uri="{FF2B5EF4-FFF2-40B4-BE49-F238E27FC236}">
              <a16:creationId xmlns:a16="http://schemas.microsoft.com/office/drawing/2014/main" id="{0383BC1A-A558-483F-93C8-AB37C598250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1" name="Picture 7">
          <a:extLst>
            <a:ext uri="{FF2B5EF4-FFF2-40B4-BE49-F238E27FC236}">
              <a16:creationId xmlns:a16="http://schemas.microsoft.com/office/drawing/2014/main" id="{F52F02EB-D86E-494A-AFD6-CC5425C29382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2" name="Picture 13">
          <a:extLst>
            <a:ext uri="{FF2B5EF4-FFF2-40B4-BE49-F238E27FC236}">
              <a16:creationId xmlns:a16="http://schemas.microsoft.com/office/drawing/2014/main" id="{7C25AD23-7422-45B5-987D-DE8A204131E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3" name="Picture 19">
          <a:extLst>
            <a:ext uri="{FF2B5EF4-FFF2-40B4-BE49-F238E27FC236}">
              <a16:creationId xmlns:a16="http://schemas.microsoft.com/office/drawing/2014/main" id="{89C5A770-648E-4090-8016-2FEA3F9A873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4" name="Picture 7">
          <a:extLst>
            <a:ext uri="{FF2B5EF4-FFF2-40B4-BE49-F238E27FC236}">
              <a16:creationId xmlns:a16="http://schemas.microsoft.com/office/drawing/2014/main" id="{A3A42447-899E-4241-9833-F3A80F1BE2F3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5" name="Picture 13">
          <a:extLst>
            <a:ext uri="{FF2B5EF4-FFF2-40B4-BE49-F238E27FC236}">
              <a16:creationId xmlns:a16="http://schemas.microsoft.com/office/drawing/2014/main" id="{ACBEB852-0B88-4FDE-A86C-82A1FDC68B4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6" name="Picture 19">
          <a:extLst>
            <a:ext uri="{FF2B5EF4-FFF2-40B4-BE49-F238E27FC236}">
              <a16:creationId xmlns:a16="http://schemas.microsoft.com/office/drawing/2014/main" id="{BF8B9A7B-976F-47C4-851D-BA155DD264D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7" name="Picture 7">
          <a:extLst>
            <a:ext uri="{FF2B5EF4-FFF2-40B4-BE49-F238E27FC236}">
              <a16:creationId xmlns:a16="http://schemas.microsoft.com/office/drawing/2014/main" id="{179847FC-D4C8-4FF5-9C86-EA6C5F7632AD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8" name="Picture 13">
          <a:extLst>
            <a:ext uri="{FF2B5EF4-FFF2-40B4-BE49-F238E27FC236}">
              <a16:creationId xmlns:a16="http://schemas.microsoft.com/office/drawing/2014/main" id="{D7BA951C-5717-4C7E-A8E3-0C77BF1DD81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9525" cy="9525"/>
    <xdr:sp macro="" textlink="">
      <xdr:nvSpPr>
        <xdr:cNvPr id="379" name="Picture 19">
          <a:extLst>
            <a:ext uri="{FF2B5EF4-FFF2-40B4-BE49-F238E27FC236}">
              <a16:creationId xmlns:a16="http://schemas.microsoft.com/office/drawing/2014/main" id="{A406B665-78F2-4BE1-9DBB-FE0630EB487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307786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380" name="Picture 7">
          <a:extLst>
            <a:ext uri="{FF2B5EF4-FFF2-40B4-BE49-F238E27FC236}">
              <a16:creationId xmlns:a16="http://schemas.microsoft.com/office/drawing/2014/main" id="{813222EA-C8E9-4BDA-961D-00AE25DD91A5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6751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381" name="Picture 13">
          <a:extLst>
            <a:ext uri="{FF2B5EF4-FFF2-40B4-BE49-F238E27FC236}">
              <a16:creationId xmlns:a16="http://schemas.microsoft.com/office/drawing/2014/main" id="{C0DA62F5-CA86-426C-9AB1-27524DF8F201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6751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382" name="Picture 19">
          <a:extLst>
            <a:ext uri="{FF2B5EF4-FFF2-40B4-BE49-F238E27FC236}">
              <a16:creationId xmlns:a16="http://schemas.microsoft.com/office/drawing/2014/main" id="{C2B833B9-1192-4D66-8022-2DAEB81C3C31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6751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383" name="Picture 7">
          <a:extLst>
            <a:ext uri="{FF2B5EF4-FFF2-40B4-BE49-F238E27FC236}">
              <a16:creationId xmlns:a16="http://schemas.microsoft.com/office/drawing/2014/main" id="{A1E09889-A58E-4F8D-985F-C7DD81249A3E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6751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384" name="Picture 13">
          <a:extLst>
            <a:ext uri="{FF2B5EF4-FFF2-40B4-BE49-F238E27FC236}">
              <a16:creationId xmlns:a16="http://schemas.microsoft.com/office/drawing/2014/main" id="{9155520F-705E-4972-9BBE-218E0E09E635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6751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385" name="Picture 19">
          <a:extLst>
            <a:ext uri="{FF2B5EF4-FFF2-40B4-BE49-F238E27FC236}">
              <a16:creationId xmlns:a16="http://schemas.microsoft.com/office/drawing/2014/main" id="{ED93E502-E90F-4DA6-9C8E-408D41FEDE3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6751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386" name="Picture 7">
          <a:extLst>
            <a:ext uri="{FF2B5EF4-FFF2-40B4-BE49-F238E27FC236}">
              <a16:creationId xmlns:a16="http://schemas.microsoft.com/office/drawing/2014/main" id="{86BE5630-DD0B-433F-9A04-5AC627958B1C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6751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387" name="Picture 13">
          <a:extLst>
            <a:ext uri="{FF2B5EF4-FFF2-40B4-BE49-F238E27FC236}">
              <a16:creationId xmlns:a16="http://schemas.microsoft.com/office/drawing/2014/main" id="{835E9503-CB0E-4161-8881-3B7948DEE94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6751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9525" cy="9525"/>
    <xdr:sp macro="" textlink="">
      <xdr:nvSpPr>
        <xdr:cNvPr id="388" name="Picture 19">
          <a:extLst>
            <a:ext uri="{FF2B5EF4-FFF2-40B4-BE49-F238E27FC236}">
              <a16:creationId xmlns:a16="http://schemas.microsoft.com/office/drawing/2014/main" id="{05F44D73-4333-40F0-88A1-92AE6FF71C67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3675179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847725</xdr:colOff>
      <xdr:row>22</xdr:row>
      <xdr:rowOff>9525</xdr:rowOff>
    </xdr:from>
    <xdr:to>
      <xdr:col>4</xdr:col>
      <xdr:colOff>466725</xdr:colOff>
      <xdr:row>24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E6EC6F0-1DFB-4EF9-B9BA-E516EB6D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19200" y="4210050"/>
          <a:ext cx="25908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NGENHARIA\2019\ENGENHARIA\CRAS\OR&#199;AMENTO\A%20ATUALIZAR\CRAS%20TUCUNDUVA_RS%20-03_12_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al"/>
      <sheetName val="Novo!"/>
      <sheetName val="Dados"/>
      <sheetName val="BDI"/>
      <sheetName val="Orçamento"/>
      <sheetName val="Memória"/>
      <sheetName val="Comp"/>
      <sheetName val="Cot"/>
      <sheetName val="CronoFF"/>
      <sheetName val="QCI"/>
      <sheetName val="Memorial Descritivo"/>
      <sheetName val="Licitação"/>
      <sheetName val="CronoFF-L"/>
      <sheetName val="QCI-L"/>
      <sheetName val="BM"/>
      <sheetName val="RRE"/>
      <sheetName val="OFÍCIO"/>
      <sheetName val="CC"/>
    </sheetNames>
    <sheetDataSet>
      <sheetData sheetId="0" refreshError="1"/>
      <sheetData sheetId="1" refreshError="1"/>
      <sheetData sheetId="2" refreshError="1">
        <row r="7">
          <cell r="G7" t="str">
            <v>TUCUNDUVA/RS</v>
          </cell>
        </row>
        <row r="28">
          <cell r="G28" t="str">
            <v>DESONERADO</v>
          </cell>
        </row>
        <row r="32">
          <cell r="G32" t="str">
            <v>LUIZ AUGUSTO DOBAL</v>
          </cell>
        </row>
        <row r="33">
          <cell r="G33" t="str">
            <v>238129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topLeftCell="A2" zoomScale="85" zoomScaleNormal="85" workbookViewId="0">
      <selection activeCell="H23" sqref="H23"/>
    </sheetView>
  </sheetViews>
  <sheetFormatPr defaultRowHeight="15" x14ac:dyDescent="0.25"/>
  <cols>
    <col min="1" max="1" width="11.42578125" customWidth="1"/>
    <col min="2" max="2" width="15.7109375" customWidth="1"/>
    <col min="3" max="3" width="7.140625" customWidth="1"/>
    <col min="4" max="4" width="95.42578125" customWidth="1"/>
    <col min="5" max="5" width="10.42578125" customWidth="1"/>
    <col min="6" max="6" width="8.85546875" customWidth="1"/>
    <col min="7" max="7" width="16.140625" customWidth="1"/>
    <col min="8" max="8" width="21.42578125" customWidth="1"/>
    <col min="9" max="9" width="18" customWidth="1"/>
    <col min="11" max="11" width="15.85546875" customWidth="1"/>
    <col min="12" max="12" width="15.42578125" customWidth="1"/>
  </cols>
  <sheetData>
    <row r="1" spans="1:11" ht="18" x14ac:dyDescent="0.25">
      <c r="A1" s="132" t="s">
        <v>12</v>
      </c>
      <c r="B1" s="133"/>
      <c r="C1" s="133"/>
      <c r="D1" s="133"/>
      <c r="E1" s="131" t="s">
        <v>8</v>
      </c>
      <c r="F1" s="136" t="s">
        <v>61</v>
      </c>
      <c r="G1" s="136"/>
      <c r="H1" s="136"/>
      <c r="I1" s="137"/>
    </row>
    <row r="2" spans="1:11" ht="18" x14ac:dyDescent="0.25">
      <c r="A2" s="134"/>
      <c r="B2" s="135"/>
      <c r="C2" s="135"/>
      <c r="D2" s="135"/>
      <c r="E2" s="17" t="s">
        <v>9</v>
      </c>
      <c r="F2" s="138" t="s">
        <v>10</v>
      </c>
      <c r="G2" s="138"/>
      <c r="H2" s="138"/>
      <c r="I2" s="139"/>
    </row>
    <row r="3" spans="1:11" ht="18" x14ac:dyDescent="0.25">
      <c r="A3" s="134"/>
      <c r="B3" s="135"/>
      <c r="C3" s="135"/>
      <c r="D3" s="135"/>
      <c r="E3" s="17" t="s">
        <v>11</v>
      </c>
      <c r="F3" s="138" t="s">
        <v>60</v>
      </c>
      <c r="G3" s="138"/>
      <c r="H3" s="138"/>
      <c r="I3" s="139"/>
    </row>
    <row r="4" spans="1:11" ht="18" x14ac:dyDescent="0.25">
      <c r="A4" s="134"/>
      <c r="B4" s="135"/>
      <c r="C4" s="135"/>
      <c r="D4" s="135"/>
      <c r="E4" s="23" t="s">
        <v>13</v>
      </c>
      <c r="F4" s="158">
        <v>0.27250000000000002</v>
      </c>
      <c r="G4" s="226"/>
      <c r="H4" s="226"/>
      <c r="I4" s="227"/>
    </row>
    <row r="5" spans="1:11" ht="18" x14ac:dyDescent="0.25">
      <c r="A5" s="140" t="s">
        <v>67</v>
      </c>
      <c r="B5" s="141"/>
      <c r="C5" s="141"/>
      <c r="D5" s="141"/>
      <c r="E5" s="141"/>
      <c r="F5" s="141"/>
      <c r="G5" s="141"/>
      <c r="H5" s="141"/>
      <c r="I5" s="142"/>
    </row>
    <row r="6" spans="1:11" ht="31.5" x14ac:dyDescent="0.25">
      <c r="A6" s="126" t="s">
        <v>5</v>
      </c>
      <c r="B6" s="127" t="s">
        <v>6</v>
      </c>
      <c r="C6" s="128" t="s">
        <v>0</v>
      </c>
      <c r="D6" s="129" t="s">
        <v>3</v>
      </c>
      <c r="E6" s="128" t="s">
        <v>35</v>
      </c>
      <c r="F6" s="128" t="s">
        <v>34</v>
      </c>
      <c r="G6" s="130" t="s">
        <v>68</v>
      </c>
      <c r="H6" s="130" t="s">
        <v>70</v>
      </c>
      <c r="I6" s="125" t="s">
        <v>69</v>
      </c>
    </row>
    <row r="7" spans="1:11" ht="18" x14ac:dyDescent="0.25">
      <c r="A7" s="25"/>
      <c r="B7" s="69"/>
      <c r="C7" s="70">
        <v>1</v>
      </c>
      <c r="D7" s="115" t="s">
        <v>47</v>
      </c>
      <c r="E7" s="71"/>
      <c r="F7" s="71"/>
      <c r="G7" s="71"/>
      <c r="H7" s="72"/>
      <c r="I7" s="73"/>
      <c r="K7" s="103"/>
    </row>
    <row r="8" spans="1:11" ht="28.5" x14ac:dyDescent="0.25">
      <c r="A8" s="31" t="s">
        <v>29</v>
      </c>
      <c r="B8" s="63" t="s">
        <v>15</v>
      </c>
      <c r="C8" s="64" t="s">
        <v>1</v>
      </c>
      <c r="D8" s="118" t="s">
        <v>36</v>
      </c>
      <c r="E8" s="43">
        <v>202.76</v>
      </c>
      <c r="F8" s="65" t="s">
        <v>4</v>
      </c>
      <c r="G8" s="65">
        <v>41.92</v>
      </c>
      <c r="H8" s="228">
        <f>(G8) +(F$4*G8)</f>
        <v>53.343200000000003</v>
      </c>
      <c r="I8" s="66">
        <f>H8*E8</f>
        <v>10815.867232000001</v>
      </c>
      <c r="K8" s="103"/>
    </row>
    <row r="9" spans="1:11" ht="18" x14ac:dyDescent="0.25">
      <c r="A9" s="30"/>
      <c r="B9" s="90"/>
      <c r="C9" s="91">
        <v>2</v>
      </c>
      <c r="D9" s="94" t="s">
        <v>53</v>
      </c>
      <c r="E9" s="92"/>
      <c r="F9" s="93"/>
      <c r="G9" s="93"/>
      <c r="H9" s="229"/>
      <c r="I9" s="230"/>
      <c r="K9" s="103"/>
    </row>
    <row r="10" spans="1:11" ht="28.5" x14ac:dyDescent="0.25">
      <c r="A10" s="31" t="s">
        <v>49</v>
      </c>
      <c r="B10" s="86" t="s">
        <v>16</v>
      </c>
      <c r="C10" s="87" t="s">
        <v>2</v>
      </c>
      <c r="D10" s="116" t="s">
        <v>48</v>
      </c>
      <c r="E10" s="88">
        <v>266</v>
      </c>
      <c r="F10" s="89" t="s">
        <v>4</v>
      </c>
      <c r="G10" s="89">
        <v>12.67</v>
      </c>
      <c r="H10" s="228">
        <f t="shared" ref="H10:H16" si="0">(G10) +(F$4*G10)</f>
        <v>16.122575000000001</v>
      </c>
      <c r="I10" s="66">
        <f t="shared" ref="I10:I16" si="1">H10*E10</f>
        <v>4288.6049499999999</v>
      </c>
      <c r="K10" s="107"/>
    </row>
    <row r="11" spans="1:11" ht="18" x14ac:dyDescent="0.25">
      <c r="A11" s="25"/>
      <c r="B11" s="69"/>
      <c r="C11" s="70">
        <v>3</v>
      </c>
      <c r="D11" s="115" t="s">
        <v>50</v>
      </c>
      <c r="E11" s="71"/>
      <c r="F11" s="71"/>
      <c r="G11" s="71"/>
      <c r="H11" s="229"/>
      <c r="I11" s="230"/>
      <c r="K11" s="107"/>
    </row>
    <row r="12" spans="1:11" ht="28.5" x14ac:dyDescent="0.25">
      <c r="A12" s="26">
        <v>102492</v>
      </c>
      <c r="B12" s="63" t="s">
        <v>16</v>
      </c>
      <c r="C12" s="67" t="s">
        <v>51</v>
      </c>
      <c r="D12" s="116" t="s">
        <v>52</v>
      </c>
      <c r="E12" s="68">
        <v>232.65</v>
      </c>
      <c r="F12" s="65" t="s">
        <v>4</v>
      </c>
      <c r="G12" s="65">
        <v>18.68</v>
      </c>
      <c r="H12" s="228">
        <f t="shared" si="0"/>
        <v>23.770299999999999</v>
      </c>
      <c r="I12" s="66">
        <f t="shared" si="1"/>
        <v>5530.1602949999997</v>
      </c>
      <c r="K12" s="107"/>
    </row>
    <row r="13" spans="1:11" ht="18" x14ac:dyDescent="0.25">
      <c r="A13" s="30"/>
      <c r="B13" s="69"/>
      <c r="C13" s="70">
        <v>4</v>
      </c>
      <c r="D13" s="94" t="s">
        <v>54</v>
      </c>
      <c r="E13" s="74"/>
      <c r="F13" s="71"/>
      <c r="G13" s="71"/>
      <c r="H13" s="229"/>
      <c r="I13" s="230"/>
      <c r="K13" s="112"/>
    </row>
    <row r="14" spans="1:11" ht="28.5" x14ac:dyDescent="0.25">
      <c r="A14" s="31" t="s">
        <v>28</v>
      </c>
      <c r="B14" s="60" t="s">
        <v>15</v>
      </c>
      <c r="C14" s="79" t="s">
        <v>55</v>
      </c>
      <c r="D14" s="118" t="s">
        <v>42</v>
      </c>
      <c r="E14" s="61">
        <v>7.94</v>
      </c>
      <c r="F14" s="59" t="s">
        <v>4</v>
      </c>
      <c r="G14" s="59">
        <v>14.26</v>
      </c>
      <c r="H14" s="228">
        <f t="shared" si="0"/>
        <v>18.145849999999999</v>
      </c>
      <c r="I14" s="66">
        <f t="shared" si="1"/>
        <v>144.07804899999999</v>
      </c>
      <c r="K14" s="112"/>
    </row>
    <row r="15" spans="1:11" ht="18" x14ac:dyDescent="0.25">
      <c r="A15" s="30"/>
      <c r="B15" s="69"/>
      <c r="C15" s="70">
        <v>5</v>
      </c>
      <c r="D15" s="117" t="s">
        <v>59</v>
      </c>
      <c r="E15" s="74"/>
      <c r="F15" s="71"/>
      <c r="G15" s="71"/>
      <c r="H15" s="229"/>
      <c r="I15" s="230"/>
      <c r="K15" s="112"/>
    </row>
    <row r="16" spans="1:11" ht="18" x14ac:dyDescent="0.25">
      <c r="A16" s="31" t="s">
        <v>30</v>
      </c>
      <c r="B16" s="60" t="s">
        <v>15</v>
      </c>
      <c r="C16" s="79" t="s">
        <v>58</v>
      </c>
      <c r="D16" s="119" t="s">
        <v>57</v>
      </c>
      <c r="E16" s="61">
        <v>678.33</v>
      </c>
      <c r="F16" s="59" t="s">
        <v>4</v>
      </c>
      <c r="G16" s="59">
        <v>0.93</v>
      </c>
      <c r="H16" s="228">
        <f t="shared" si="0"/>
        <v>1.1834250000000002</v>
      </c>
      <c r="I16" s="66">
        <f t="shared" si="1"/>
        <v>802.75268025000014</v>
      </c>
    </row>
    <row r="17" spans="1:13" ht="18" x14ac:dyDescent="0.25">
      <c r="A17" s="143" t="s">
        <v>7</v>
      </c>
      <c r="B17" s="143"/>
      <c r="C17" s="143"/>
      <c r="D17" s="143"/>
      <c r="E17" s="143"/>
      <c r="F17" s="143"/>
      <c r="G17" s="143"/>
      <c r="H17" s="143"/>
      <c r="I17" s="24">
        <f>SUM(I7:I16)</f>
        <v>21581.463206249999</v>
      </c>
    </row>
    <row r="20" spans="1:13" ht="18.75" x14ac:dyDescent="0.3">
      <c r="A20" s="18"/>
      <c r="B20" s="18"/>
      <c r="C20" s="18"/>
      <c r="D20" s="18"/>
      <c r="E20" s="18"/>
      <c r="F20" s="18"/>
      <c r="G20" s="18"/>
      <c r="H20" s="18"/>
      <c r="I20" s="19"/>
      <c r="J20" s="1"/>
    </row>
    <row r="21" spans="1:13" ht="18.75" x14ac:dyDescent="0.3">
      <c r="A21" s="18"/>
      <c r="B21" s="18"/>
      <c r="C21" s="18"/>
      <c r="D21" s="18"/>
      <c r="E21" s="18"/>
      <c r="F21" s="18"/>
      <c r="G21" s="18"/>
      <c r="H21" s="18"/>
      <c r="I21" s="19"/>
      <c r="J21" s="1"/>
    </row>
    <row r="22" spans="1:13" ht="18.75" x14ac:dyDescent="0.3">
      <c r="A22" s="18"/>
      <c r="B22" s="18"/>
      <c r="C22" s="18"/>
      <c r="D22" s="18" t="s">
        <v>64</v>
      </c>
      <c r="E22" s="18"/>
      <c r="F22" s="18"/>
      <c r="G22" s="18"/>
      <c r="H22" s="18"/>
      <c r="I22" s="19"/>
      <c r="J22" s="1"/>
    </row>
    <row r="23" spans="1:13" ht="18.75" x14ac:dyDescent="0.3">
      <c r="A23" s="18"/>
      <c r="B23" s="18"/>
      <c r="C23" s="18"/>
      <c r="D23" s="121" t="s">
        <v>63</v>
      </c>
      <c r="G23" s="122" t="s">
        <v>62</v>
      </c>
      <c r="H23" s="231">
        <v>44209</v>
      </c>
      <c r="I23" s="19"/>
      <c r="J23" s="1"/>
    </row>
    <row r="24" spans="1:13" ht="18.75" x14ac:dyDescent="0.3">
      <c r="D24" s="121" t="str">
        <f>CONCATENATE("Nome: ",[1]Dados!$G$32)</f>
        <v>Nome: LUIZ AUGUSTO DOBAL</v>
      </c>
      <c r="E24" s="121"/>
      <c r="F24" s="121"/>
      <c r="G24" s="121"/>
      <c r="J24" s="1"/>
    </row>
    <row r="25" spans="1:13" ht="18.75" x14ac:dyDescent="0.3">
      <c r="D25" s="121" t="str">
        <f>CONCATENATE("CREA/CAU: ",[1]Dados!$G$33)</f>
        <v>CREA/CAU: 238129</v>
      </c>
      <c r="E25" s="121"/>
      <c r="F25" s="121"/>
      <c r="G25" s="121"/>
      <c r="H25" s="120"/>
      <c r="I25" s="10"/>
      <c r="J25" s="1"/>
    </row>
    <row r="26" spans="1:13" ht="18.75" x14ac:dyDescent="0.3">
      <c r="H26" s="9"/>
      <c r="I26" s="10"/>
      <c r="J26" s="16"/>
      <c r="K26" s="15"/>
      <c r="L26" s="15"/>
      <c r="M26" s="15"/>
    </row>
    <row r="27" spans="1:13" ht="18.75" customHeight="1" x14ac:dyDescent="0.3">
      <c r="A27" s="62"/>
      <c r="B27" s="62"/>
      <c r="C27" s="145"/>
      <c r="D27" s="145"/>
      <c r="E27" s="95"/>
      <c r="F27" s="152"/>
      <c r="G27" s="152"/>
      <c r="H27" s="152"/>
      <c r="I27" s="15"/>
      <c r="J27" s="16"/>
      <c r="K27" s="15"/>
      <c r="L27" s="15"/>
      <c r="M27" s="15"/>
    </row>
    <row r="28" spans="1:13" ht="18.75" customHeight="1" x14ac:dyDescent="0.3">
      <c r="A28" s="62"/>
      <c r="B28" s="62"/>
      <c r="C28" s="145"/>
      <c r="D28" s="145"/>
      <c r="E28" s="96"/>
      <c r="F28" s="152"/>
      <c r="G28" s="152"/>
      <c r="H28" s="152"/>
      <c r="I28" s="15"/>
      <c r="J28" s="16"/>
      <c r="K28" s="15"/>
      <c r="L28" s="15"/>
      <c r="M28" s="15"/>
    </row>
    <row r="29" spans="1:13" ht="18.75" customHeight="1" x14ac:dyDescent="0.25">
      <c r="A29" s="62"/>
      <c r="B29" s="62"/>
      <c r="C29" s="145"/>
      <c r="D29" s="145"/>
      <c r="E29" s="96"/>
      <c r="F29" s="152"/>
      <c r="G29" s="152"/>
      <c r="H29" s="152"/>
      <c r="I29" s="15"/>
      <c r="J29" s="22"/>
      <c r="K29" s="15"/>
      <c r="L29" s="15"/>
      <c r="M29" s="15"/>
    </row>
    <row r="30" spans="1:13" ht="18.75" customHeight="1" x14ac:dyDescent="0.3">
      <c r="A30" s="62"/>
      <c r="B30" s="62"/>
      <c r="C30" s="145"/>
      <c r="D30" s="145"/>
      <c r="E30" s="97"/>
      <c r="F30" s="151"/>
      <c r="G30" s="151"/>
      <c r="H30" s="151"/>
      <c r="I30" s="15"/>
      <c r="J30" s="16"/>
      <c r="K30" s="15"/>
      <c r="L30" s="15"/>
      <c r="M30" s="15"/>
    </row>
    <row r="31" spans="1:13" ht="18.75" x14ac:dyDescent="0.3">
      <c r="A31" s="96"/>
      <c r="B31" s="96"/>
      <c r="C31" s="154"/>
      <c r="D31" s="154"/>
      <c r="E31" s="154"/>
      <c r="F31" s="154"/>
      <c r="G31" s="154"/>
      <c r="H31" s="154"/>
      <c r="I31" s="15"/>
      <c r="J31" s="16"/>
      <c r="K31" s="15"/>
      <c r="L31" s="15"/>
      <c r="M31" s="15"/>
    </row>
    <row r="32" spans="1:13" ht="18.75" customHeight="1" x14ac:dyDescent="0.3">
      <c r="A32" s="144"/>
      <c r="B32" s="145"/>
      <c r="C32" s="146"/>
      <c r="I32" s="15"/>
      <c r="J32" s="16"/>
      <c r="K32" s="15"/>
      <c r="L32" s="15"/>
      <c r="M32" s="15"/>
    </row>
    <row r="33" spans="1:13" ht="18.75" x14ac:dyDescent="0.3">
      <c r="A33" s="144"/>
      <c r="B33" s="145"/>
      <c r="C33" s="146"/>
      <c r="I33" s="15"/>
      <c r="J33" s="16"/>
      <c r="K33" s="15"/>
      <c r="L33" s="15"/>
      <c r="M33" s="15"/>
    </row>
    <row r="34" spans="1:13" ht="18.75" x14ac:dyDescent="0.3">
      <c r="A34" s="98"/>
      <c r="B34" s="98"/>
      <c r="C34" s="99"/>
      <c r="I34" s="15"/>
      <c r="J34" s="16"/>
      <c r="K34" s="103"/>
      <c r="L34" s="103"/>
      <c r="M34" s="15"/>
    </row>
    <row r="35" spans="1:13" ht="18.75" x14ac:dyDescent="0.3">
      <c r="A35" s="104"/>
      <c r="B35" s="105"/>
      <c r="C35" s="99"/>
      <c r="D35" s="106"/>
      <c r="E35" s="98"/>
      <c r="F35" s="101"/>
      <c r="G35" s="101"/>
      <c r="H35" s="102"/>
      <c r="I35" s="15"/>
      <c r="J35" s="16"/>
      <c r="K35" s="107"/>
      <c r="L35" s="107"/>
      <c r="M35" s="15"/>
    </row>
    <row r="36" spans="1:13" ht="18.75" x14ac:dyDescent="0.3">
      <c r="A36" s="105"/>
      <c r="B36" s="105"/>
      <c r="C36" s="99"/>
      <c r="D36" s="106"/>
      <c r="E36" s="108"/>
      <c r="F36" s="101"/>
      <c r="G36" s="101"/>
      <c r="H36" s="102"/>
      <c r="I36" s="15"/>
      <c r="J36" s="16"/>
      <c r="K36" s="107"/>
      <c r="L36" s="107"/>
      <c r="M36" s="15"/>
    </row>
    <row r="37" spans="1:13" ht="18.75" x14ac:dyDescent="0.3">
      <c r="A37" s="98"/>
      <c r="B37" s="98"/>
      <c r="C37" s="99"/>
      <c r="D37" s="100"/>
      <c r="E37" s="101"/>
      <c r="F37" s="101"/>
      <c r="G37" s="101"/>
      <c r="H37" s="102"/>
      <c r="I37" s="15"/>
      <c r="J37" s="16"/>
      <c r="K37" s="107"/>
      <c r="L37" s="107"/>
      <c r="M37" s="15"/>
    </row>
    <row r="38" spans="1:13" ht="18.75" x14ac:dyDescent="0.3">
      <c r="A38" s="105"/>
      <c r="B38" s="105"/>
      <c r="C38" s="99"/>
      <c r="D38" s="106"/>
      <c r="E38" s="108"/>
      <c r="F38" s="101"/>
      <c r="G38" s="101"/>
      <c r="H38" s="109"/>
      <c r="I38" s="15"/>
      <c r="J38" s="16"/>
      <c r="K38" s="107"/>
      <c r="L38" s="107"/>
      <c r="M38" s="15"/>
    </row>
    <row r="39" spans="1:13" ht="18.75" x14ac:dyDescent="0.3">
      <c r="A39" s="104"/>
      <c r="B39" s="98"/>
      <c r="C39" s="99"/>
      <c r="D39" s="100"/>
      <c r="E39" s="110"/>
      <c r="F39" s="101"/>
      <c r="G39" s="101"/>
      <c r="H39" s="109"/>
      <c r="I39" s="15"/>
      <c r="J39" s="16"/>
      <c r="K39" s="107"/>
      <c r="L39" s="107"/>
      <c r="M39" s="15"/>
    </row>
    <row r="40" spans="1:13" ht="18.75" x14ac:dyDescent="0.3">
      <c r="A40" s="104"/>
      <c r="B40" s="98"/>
      <c r="C40" s="99"/>
      <c r="D40" s="111"/>
      <c r="E40" s="110"/>
      <c r="F40" s="101"/>
      <c r="G40" s="101"/>
      <c r="H40" s="109"/>
      <c r="I40" s="15"/>
      <c r="J40" s="16"/>
      <c r="K40" s="112"/>
      <c r="L40" s="112"/>
      <c r="M40" s="15"/>
    </row>
    <row r="41" spans="1:13" ht="18.75" customHeight="1" x14ac:dyDescent="0.3">
      <c r="A41" s="18"/>
      <c r="B41" s="18"/>
      <c r="C41" s="153"/>
      <c r="D41" s="153"/>
      <c r="E41" s="153"/>
      <c r="F41" s="153"/>
      <c r="G41" s="153"/>
      <c r="H41" s="18"/>
      <c r="I41" s="113"/>
      <c r="J41" s="16"/>
      <c r="K41" s="15"/>
      <c r="L41" s="15"/>
      <c r="M41" s="15"/>
    </row>
    <row r="42" spans="1:13" ht="18.75" x14ac:dyDescent="0.3">
      <c r="A42" s="51"/>
      <c r="B42" s="51"/>
      <c r="C42" s="52"/>
      <c r="D42" s="53"/>
      <c r="E42" s="54"/>
      <c r="F42" s="54"/>
      <c r="G42" s="54"/>
      <c r="H42" s="55"/>
      <c r="I42" s="56"/>
      <c r="J42" s="1"/>
    </row>
    <row r="43" spans="1:13" ht="18.75" x14ac:dyDescent="0.3">
      <c r="A43" s="51"/>
      <c r="B43" s="51"/>
      <c r="C43" s="52"/>
      <c r="D43" s="57"/>
      <c r="E43" s="54"/>
      <c r="F43" s="54"/>
      <c r="G43" s="54"/>
      <c r="H43" s="55"/>
      <c r="I43" s="58"/>
      <c r="J43" s="1"/>
    </row>
    <row r="44" spans="1:13" ht="18.75" x14ac:dyDescent="0.3">
      <c r="A44" s="51"/>
      <c r="B44" s="51"/>
      <c r="C44" s="52"/>
      <c r="D44" s="53"/>
      <c r="E44" s="54"/>
      <c r="F44" s="54"/>
      <c r="G44" s="54"/>
      <c r="H44" s="55"/>
      <c r="I44" s="56"/>
      <c r="J44" s="1"/>
    </row>
    <row r="45" spans="1:13" ht="18.75" x14ac:dyDescent="0.3">
      <c r="C45" s="2"/>
      <c r="D45" s="13"/>
      <c r="E45" s="8"/>
      <c r="F45" s="8"/>
      <c r="G45" s="8"/>
      <c r="H45" s="9"/>
      <c r="I45" s="10"/>
      <c r="J45" s="1"/>
    </row>
    <row r="46" spans="1:13" ht="18.75" x14ac:dyDescent="0.3">
      <c r="C46" s="2"/>
      <c r="D46" s="11"/>
      <c r="E46" s="8"/>
      <c r="F46" s="8"/>
      <c r="G46" s="8"/>
      <c r="H46" s="9"/>
      <c r="I46" s="12"/>
      <c r="J46" s="1"/>
    </row>
    <row r="47" spans="1:13" ht="18.75" x14ac:dyDescent="0.3">
      <c r="C47" s="2"/>
      <c r="D47" s="13"/>
      <c r="E47" s="8"/>
      <c r="F47" s="8"/>
      <c r="G47" s="8"/>
      <c r="H47" s="9"/>
      <c r="I47" s="10"/>
      <c r="J47" s="1"/>
    </row>
    <row r="48" spans="1:13" ht="18.75" x14ac:dyDescent="0.3">
      <c r="C48" s="2"/>
      <c r="D48" s="11"/>
      <c r="E48" s="8"/>
      <c r="F48" s="8"/>
      <c r="G48" s="8"/>
      <c r="H48" s="8"/>
      <c r="I48" s="12"/>
      <c r="J48" s="1"/>
    </row>
    <row r="49" spans="3:10" ht="18.75" x14ac:dyDescent="0.3">
      <c r="C49" s="2"/>
      <c r="D49" s="13"/>
      <c r="E49" s="8"/>
      <c r="F49" s="8"/>
      <c r="G49" s="8"/>
      <c r="H49" s="9"/>
      <c r="I49" s="10"/>
      <c r="J49" s="1"/>
    </row>
    <row r="50" spans="3:10" ht="18.75" x14ac:dyDescent="0.3">
      <c r="C50" s="148"/>
      <c r="D50" s="148"/>
      <c r="E50" s="148"/>
      <c r="F50" s="148"/>
      <c r="G50" s="148"/>
      <c r="H50" s="21"/>
      <c r="I50" s="14"/>
      <c r="J50" s="1"/>
    </row>
    <row r="51" spans="3:10" ht="18.75" x14ac:dyDescent="0.3">
      <c r="C51" s="148"/>
      <c r="D51" s="148"/>
      <c r="E51" s="148"/>
      <c r="F51" s="148"/>
      <c r="G51" s="148"/>
      <c r="H51" s="148"/>
      <c r="I51" s="148"/>
      <c r="J51" s="1"/>
    </row>
    <row r="52" spans="3:10" ht="18.75" x14ac:dyDescent="0.3">
      <c r="C52" s="149"/>
      <c r="D52" s="149"/>
      <c r="E52" s="2"/>
      <c r="F52" s="2"/>
      <c r="G52" s="21"/>
      <c r="H52" s="21"/>
      <c r="I52" s="2"/>
      <c r="J52" s="1"/>
    </row>
    <row r="53" spans="3:10" ht="18.75" x14ac:dyDescent="0.3">
      <c r="C53" s="150"/>
      <c r="D53" s="150"/>
      <c r="E53" s="150"/>
      <c r="F53" s="150"/>
      <c r="G53" s="150"/>
      <c r="H53" s="150"/>
      <c r="I53" s="150"/>
      <c r="J53" s="1"/>
    </row>
    <row r="54" spans="3:10" ht="18.75" x14ac:dyDescent="0.3">
      <c r="C54" s="3"/>
      <c r="D54" s="3"/>
      <c r="E54" s="3"/>
      <c r="F54" s="3"/>
      <c r="G54" s="3"/>
      <c r="H54" s="4"/>
      <c r="I54" s="3"/>
      <c r="J54" s="1"/>
    </row>
    <row r="55" spans="3:10" ht="18.75" x14ac:dyDescent="0.3">
      <c r="C55" s="147"/>
      <c r="D55" s="147"/>
      <c r="E55" s="147"/>
      <c r="F55" s="147"/>
      <c r="G55" s="147"/>
      <c r="H55" s="20"/>
      <c r="I55" s="5"/>
      <c r="J55" s="1"/>
    </row>
    <row r="56" spans="3:10" ht="18.75" x14ac:dyDescent="0.3">
      <c r="C56" s="147"/>
      <c r="D56" s="147"/>
      <c r="E56" s="147"/>
      <c r="F56" s="147"/>
      <c r="G56" s="147"/>
      <c r="H56" s="20"/>
      <c r="I56" s="6"/>
      <c r="J56" s="1"/>
    </row>
    <row r="57" spans="3:10" ht="18.75" x14ac:dyDescent="0.3">
      <c r="C57" s="147"/>
      <c r="D57" s="147"/>
      <c r="E57" s="147"/>
      <c r="F57" s="147"/>
      <c r="G57" s="147"/>
      <c r="H57" s="20"/>
      <c r="I57" s="7"/>
      <c r="J57" s="1"/>
    </row>
    <row r="58" spans="3:10" ht="18.75" x14ac:dyDescent="0.3">
      <c r="C58" s="1"/>
      <c r="D58" s="1"/>
      <c r="E58" s="1"/>
      <c r="F58" s="1"/>
      <c r="G58" s="1"/>
      <c r="H58" s="1"/>
      <c r="I58" s="1"/>
      <c r="J58" s="1"/>
    </row>
  </sheetData>
  <protectedRanges>
    <protectedRange sqref="D1:G1 E27:G29 H1:H2 H27:I28 A31 C28 C29:D30 I29:J29 C31 A5 C2:D4 I1:I3 E2:G3" name="Intervalo1"/>
  </protectedRanges>
  <mergeCells count="24">
    <mergeCell ref="A17:H17"/>
    <mergeCell ref="A5:I5"/>
    <mergeCell ref="A1:D4"/>
    <mergeCell ref="F1:I1"/>
    <mergeCell ref="F2:I2"/>
    <mergeCell ref="F3:I3"/>
    <mergeCell ref="F4:I4"/>
    <mergeCell ref="F30:H30"/>
    <mergeCell ref="F29:H29"/>
    <mergeCell ref="F28:H28"/>
    <mergeCell ref="F27:H27"/>
    <mergeCell ref="C41:G41"/>
    <mergeCell ref="C31:H31"/>
    <mergeCell ref="C27:D30"/>
    <mergeCell ref="A32:A33"/>
    <mergeCell ref="B32:B33"/>
    <mergeCell ref="C32:C33"/>
    <mergeCell ref="C57:G57"/>
    <mergeCell ref="C50:G50"/>
    <mergeCell ref="C51:I51"/>
    <mergeCell ref="C52:D52"/>
    <mergeCell ref="C53:I53"/>
    <mergeCell ref="C55:G55"/>
    <mergeCell ref="C56:G56"/>
  </mergeCells>
  <pageMargins left="0.25" right="0.25" top="0.75" bottom="0.75" header="0.3" footer="0.3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70BE-FEFA-4A80-8549-37A52B5982A4}">
  <sheetPr>
    <pageSetUpPr fitToPage="1"/>
  </sheetPr>
  <dimension ref="A1:I37"/>
  <sheetViews>
    <sheetView zoomScale="85" zoomScaleNormal="85" workbookViewId="0">
      <selection activeCell="D4" sqref="D4"/>
    </sheetView>
  </sheetViews>
  <sheetFormatPr defaultRowHeight="15" x14ac:dyDescent="0.25"/>
  <cols>
    <col min="2" max="2" width="23" customWidth="1"/>
    <col min="4" max="4" width="79" customWidth="1"/>
    <col min="6" max="6" width="14.42578125" customWidth="1"/>
    <col min="7" max="7" width="18.7109375" customWidth="1"/>
    <col min="8" max="8" width="19.5703125" customWidth="1"/>
    <col min="9" max="9" width="17" customWidth="1"/>
  </cols>
  <sheetData>
    <row r="1" spans="2:9" x14ac:dyDescent="0.25">
      <c r="D1" s="81"/>
    </row>
    <row r="2" spans="2:9" x14ac:dyDescent="0.25">
      <c r="D2" s="82"/>
    </row>
    <row r="3" spans="2:9" x14ac:dyDescent="0.25">
      <c r="D3" s="15"/>
    </row>
    <row r="4" spans="2:9" ht="25.5" x14ac:dyDescent="0.25">
      <c r="D4" s="124" t="s">
        <v>65</v>
      </c>
    </row>
    <row r="5" spans="2:9" ht="25.5" x14ac:dyDescent="0.25">
      <c r="D5" s="124" t="s">
        <v>66</v>
      </c>
    </row>
    <row r="6" spans="2:9" x14ac:dyDescent="0.25">
      <c r="D6" s="123"/>
    </row>
    <row r="7" spans="2:9" x14ac:dyDescent="0.25">
      <c r="D7" s="15"/>
    </row>
    <row r="8" spans="2:9" ht="25.5" x14ac:dyDescent="0.25">
      <c r="B8" s="77"/>
      <c r="C8" s="77"/>
      <c r="D8" s="78"/>
      <c r="E8" s="75" t="s">
        <v>22</v>
      </c>
      <c r="F8" s="75" t="s">
        <v>23</v>
      </c>
      <c r="G8" s="76" t="s">
        <v>24</v>
      </c>
      <c r="H8" s="76" t="s">
        <v>25</v>
      </c>
      <c r="I8" s="76" t="s">
        <v>27</v>
      </c>
    </row>
    <row r="9" spans="2:9" ht="30" x14ac:dyDescent="0.25">
      <c r="B9" s="47" t="s">
        <v>26</v>
      </c>
      <c r="C9" s="47"/>
      <c r="D9" s="48" t="s">
        <v>36</v>
      </c>
      <c r="E9" s="48" t="s">
        <v>21</v>
      </c>
      <c r="F9" s="49">
        <v>1</v>
      </c>
      <c r="G9" s="48"/>
      <c r="H9" s="48"/>
      <c r="I9" s="50">
        <f>SUM(I10:I15)</f>
        <v>41.923119999999997</v>
      </c>
    </row>
    <row r="10" spans="2:9" x14ac:dyDescent="0.25">
      <c r="B10" s="46" t="s">
        <v>14</v>
      </c>
      <c r="C10" s="46">
        <v>3768</v>
      </c>
      <c r="D10" s="83" t="s">
        <v>37</v>
      </c>
      <c r="E10" s="37" t="s">
        <v>41</v>
      </c>
      <c r="F10" s="38">
        <v>0.3</v>
      </c>
      <c r="G10" s="38">
        <v>4.3</v>
      </c>
      <c r="H10" s="46">
        <v>4.3</v>
      </c>
      <c r="I10" s="39">
        <f>G10*F10</f>
        <v>1.2899999999999998</v>
      </c>
    </row>
    <row r="11" spans="2:9" x14ac:dyDescent="0.25">
      <c r="B11" s="46" t="s">
        <v>14</v>
      </c>
      <c r="C11" s="46">
        <v>5318</v>
      </c>
      <c r="D11" s="83" t="s">
        <v>38</v>
      </c>
      <c r="E11" s="37" t="s">
        <v>20</v>
      </c>
      <c r="F11" s="38">
        <v>0.03</v>
      </c>
      <c r="G11" s="38">
        <v>22.16</v>
      </c>
      <c r="H11" s="46">
        <v>22.16</v>
      </c>
      <c r="I11" s="39">
        <f t="shared" ref="I11:I15" si="0">G11*F11</f>
        <v>0.66479999999999995</v>
      </c>
    </row>
    <row r="12" spans="2:9" x14ac:dyDescent="0.25">
      <c r="B12" s="46" t="s">
        <v>14</v>
      </c>
      <c r="C12" s="46">
        <v>7292</v>
      </c>
      <c r="D12" s="83" t="s">
        <v>40</v>
      </c>
      <c r="E12" s="37" t="s">
        <v>20</v>
      </c>
      <c r="F12" s="38">
        <v>0.14399999999999999</v>
      </c>
      <c r="G12" s="38">
        <v>34.03</v>
      </c>
      <c r="H12" s="46">
        <v>34.03</v>
      </c>
      <c r="I12" s="39">
        <f t="shared" si="0"/>
        <v>4.9003199999999998</v>
      </c>
    </row>
    <row r="13" spans="2:9" x14ac:dyDescent="0.25">
      <c r="B13" s="46" t="s">
        <v>14</v>
      </c>
      <c r="C13" s="84">
        <v>7307</v>
      </c>
      <c r="D13" s="83" t="s">
        <v>39</v>
      </c>
      <c r="E13" s="37" t="s">
        <v>20</v>
      </c>
      <c r="F13" s="85">
        <v>0.12</v>
      </c>
      <c r="G13" s="85">
        <v>36.700000000000003</v>
      </c>
      <c r="H13" s="84">
        <v>36.700000000000003</v>
      </c>
      <c r="I13" s="39">
        <f t="shared" si="0"/>
        <v>4.4039999999999999</v>
      </c>
    </row>
    <row r="14" spans="2:9" x14ac:dyDescent="0.25">
      <c r="B14" s="84" t="s">
        <v>16</v>
      </c>
      <c r="C14" s="84">
        <v>88310</v>
      </c>
      <c r="D14" s="83" t="s">
        <v>19</v>
      </c>
      <c r="E14" s="37" t="s">
        <v>18</v>
      </c>
      <c r="F14" s="85">
        <v>0.8</v>
      </c>
      <c r="G14" s="85">
        <v>21.41</v>
      </c>
      <c r="H14" s="84">
        <v>23.85</v>
      </c>
      <c r="I14" s="39">
        <f t="shared" si="0"/>
        <v>17.128</v>
      </c>
    </row>
    <row r="15" spans="2:9" x14ac:dyDescent="0.25">
      <c r="B15" s="84" t="s">
        <v>16</v>
      </c>
      <c r="C15" s="84">
        <v>88316</v>
      </c>
      <c r="D15" s="83" t="s">
        <v>17</v>
      </c>
      <c r="E15" s="37" t="s">
        <v>18</v>
      </c>
      <c r="F15" s="85">
        <v>0.8</v>
      </c>
      <c r="G15" s="85">
        <v>16.920000000000002</v>
      </c>
      <c r="H15" s="84">
        <v>18.84</v>
      </c>
      <c r="I15" s="39">
        <f t="shared" si="0"/>
        <v>13.536000000000001</v>
      </c>
    </row>
    <row r="17" spans="1:9" x14ac:dyDescent="0.25">
      <c r="D17" s="80"/>
    </row>
    <row r="18" spans="1:9" ht="25.5" x14ac:dyDescent="0.25">
      <c r="B18" s="77"/>
      <c r="C18" s="77"/>
      <c r="D18" s="78"/>
      <c r="E18" s="75" t="s">
        <v>22</v>
      </c>
      <c r="F18" s="75" t="s">
        <v>23</v>
      </c>
      <c r="G18" s="76" t="s">
        <v>24</v>
      </c>
      <c r="H18" s="76" t="s">
        <v>25</v>
      </c>
      <c r="I18" s="76" t="s">
        <v>27</v>
      </c>
    </row>
    <row r="19" spans="1:9" ht="30" x14ac:dyDescent="0.25">
      <c r="B19" s="47" t="s">
        <v>56</v>
      </c>
      <c r="C19" s="47"/>
      <c r="D19" s="48" t="s">
        <v>42</v>
      </c>
      <c r="E19" s="48" t="s">
        <v>21</v>
      </c>
      <c r="F19" s="49">
        <v>1</v>
      </c>
      <c r="G19" s="48"/>
      <c r="H19" s="48"/>
      <c r="I19" s="50">
        <f>SUM(I20:I24)</f>
        <v>14.26036</v>
      </c>
    </row>
    <row r="20" spans="1:9" x14ac:dyDescent="0.25">
      <c r="B20" s="46" t="s">
        <v>14</v>
      </c>
      <c r="C20" s="46">
        <v>4056</v>
      </c>
      <c r="D20" s="83" t="s">
        <v>43</v>
      </c>
      <c r="E20" s="37" t="s">
        <v>44</v>
      </c>
      <c r="F20" s="38">
        <v>0.03</v>
      </c>
      <c r="G20" s="38">
        <v>42.62</v>
      </c>
      <c r="H20" s="46">
        <v>42.62</v>
      </c>
      <c r="I20" s="39">
        <f>G20*F20</f>
        <v>1.2786</v>
      </c>
    </row>
    <row r="21" spans="1:9" x14ac:dyDescent="0.25">
      <c r="B21" s="46" t="s">
        <v>14</v>
      </c>
      <c r="C21" s="46">
        <v>5318</v>
      </c>
      <c r="D21" s="83" t="s">
        <v>38</v>
      </c>
      <c r="E21" s="37" t="s">
        <v>20</v>
      </c>
      <c r="F21" s="38">
        <v>3.5999999999999997E-2</v>
      </c>
      <c r="G21" s="38">
        <v>22.16</v>
      </c>
      <c r="H21" s="46">
        <v>22.16</v>
      </c>
      <c r="I21" s="39">
        <f t="shared" ref="I21:I24" si="1">G21*F21</f>
        <v>0.79775999999999991</v>
      </c>
    </row>
    <row r="22" spans="1:9" x14ac:dyDescent="0.25">
      <c r="B22" s="46" t="s">
        <v>14</v>
      </c>
      <c r="C22" s="46">
        <v>7288</v>
      </c>
      <c r="D22" s="83" t="s">
        <v>45</v>
      </c>
      <c r="E22" s="37" t="s">
        <v>20</v>
      </c>
      <c r="F22" s="38">
        <v>0.18</v>
      </c>
      <c r="G22" s="38">
        <v>34.5</v>
      </c>
      <c r="H22" s="46" t="s">
        <v>46</v>
      </c>
      <c r="I22" s="39">
        <f t="shared" si="1"/>
        <v>6.21</v>
      </c>
    </row>
    <row r="23" spans="1:9" x14ac:dyDescent="0.25">
      <c r="A23" s="27"/>
      <c r="B23" s="84" t="s">
        <v>16</v>
      </c>
      <c r="C23" s="84">
        <v>88310</v>
      </c>
      <c r="D23" s="83" t="s">
        <v>19</v>
      </c>
      <c r="E23" s="37" t="s">
        <v>18</v>
      </c>
      <c r="F23" s="85">
        <v>0.2</v>
      </c>
      <c r="G23" s="85">
        <v>21.41</v>
      </c>
      <c r="H23" s="84">
        <v>23.85</v>
      </c>
      <c r="I23" s="39">
        <f t="shared" si="1"/>
        <v>4.282</v>
      </c>
    </row>
    <row r="24" spans="1:9" x14ac:dyDescent="0.25">
      <c r="A24" s="27"/>
      <c r="B24" s="84" t="s">
        <v>16</v>
      </c>
      <c r="C24" s="84">
        <v>88316</v>
      </c>
      <c r="D24" s="83" t="s">
        <v>17</v>
      </c>
      <c r="E24" s="37" t="s">
        <v>18</v>
      </c>
      <c r="F24" s="85">
        <v>0.1</v>
      </c>
      <c r="G24" s="85">
        <v>16.920000000000002</v>
      </c>
      <c r="H24" s="84">
        <v>18.84</v>
      </c>
      <c r="I24" s="39">
        <f t="shared" si="1"/>
        <v>1.6920000000000002</v>
      </c>
    </row>
    <row r="25" spans="1:9" x14ac:dyDescent="0.25">
      <c r="A25" s="27"/>
      <c r="B25" s="27"/>
      <c r="C25" s="27"/>
      <c r="D25" s="27"/>
      <c r="E25" s="27"/>
      <c r="F25" s="27"/>
      <c r="G25" s="27"/>
      <c r="H25" s="27"/>
    </row>
    <row r="26" spans="1:9" x14ac:dyDescent="0.25">
      <c r="A26" s="27"/>
      <c r="B26" s="28"/>
      <c r="C26" s="28"/>
      <c r="D26" s="28"/>
      <c r="E26" s="27"/>
      <c r="F26" s="27"/>
      <c r="G26" s="27"/>
      <c r="H26" s="27"/>
      <c r="I26" s="29"/>
    </row>
    <row r="27" spans="1:9" x14ac:dyDescent="0.25">
      <c r="A27" s="27"/>
      <c r="B27" s="28"/>
      <c r="C27" s="28"/>
      <c r="D27" s="28"/>
      <c r="E27" s="27"/>
      <c r="F27" s="27"/>
      <c r="G27" s="27"/>
      <c r="H27" s="27"/>
    </row>
    <row r="28" spans="1:9" ht="33" customHeight="1" x14ac:dyDescent="0.25">
      <c r="A28" s="27"/>
      <c r="B28" s="155"/>
      <c r="C28" s="156"/>
      <c r="D28" s="157"/>
      <c r="E28" s="75" t="s">
        <v>22</v>
      </c>
      <c r="F28" s="75" t="s">
        <v>23</v>
      </c>
      <c r="G28" s="76" t="s">
        <v>24</v>
      </c>
      <c r="H28" s="76" t="s">
        <v>25</v>
      </c>
      <c r="I28" s="76" t="s">
        <v>27</v>
      </c>
    </row>
    <row r="29" spans="1:9" x14ac:dyDescent="0.25">
      <c r="A29" s="27"/>
      <c r="B29" s="33" t="s">
        <v>31</v>
      </c>
      <c r="C29" s="33"/>
      <c r="D29" s="33" t="s">
        <v>57</v>
      </c>
      <c r="E29" s="34" t="s">
        <v>21</v>
      </c>
      <c r="F29" s="35">
        <v>1</v>
      </c>
      <c r="G29" s="34"/>
      <c r="H29" s="34"/>
      <c r="I29" s="35">
        <f>SUM(I30:I31)</f>
        <v>0.9295000000000001</v>
      </c>
    </row>
    <row r="30" spans="1:9" ht="42.75" x14ac:dyDescent="0.25">
      <c r="A30" s="27"/>
      <c r="B30" s="40" t="s">
        <v>16</v>
      </c>
      <c r="C30" s="41">
        <v>99833</v>
      </c>
      <c r="D30" s="42" t="s">
        <v>32</v>
      </c>
      <c r="E30" s="43" t="s">
        <v>33</v>
      </c>
      <c r="F30" s="43">
        <v>0.05</v>
      </c>
      <c r="G30" s="44">
        <v>1.67</v>
      </c>
      <c r="H30" s="44">
        <v>1.67</v>
      </c>
      <c r="I30" s="39">
        <f t="shared" ref="I30" si="2">G30*F30</f>
        <v>8.3500000000000005E-2</v>
      </c>
    </row>
    <row r="31" spans="1:9" x14ac:dyDescent="0.25">
      <c r="A31" s="27"/>
      <c r="B31" s="36" t="s">
        <v>16</v>
      </c>
      <c r="C31" s="32">
        <v>88316</v>
      </c>
      <c r="D31" s="45" t="s">
        <v>17</v>
      </c>
      <c r="E31" s="46" t="s">
        <v>18</v>
      </c>
      <c r="F31" s="46">
        <v>0.05</v>
      </c>
      <c r="G31" s="38">
        <v>16.920000000000002</v>
      </c>
      <c r="H31" s="38">
        <v>18.84</v>
      </c>
      <c r="I31" s="39">
        <f t="shared" ref="I31" si="3">G31*F31</f>
        <v>0.84600000000000009</v>
      </c>
    </row>
    <row r="32" spans="1:9" x14ac:dyDescent="0.25">
      <c r="A32" s="27"/>
      <c r="B32" s="27"/>
      <c r="C32" s="27"/>
      <c r="D32" s="27"/>
      <c r="E32" s="27"/>
      <c r="H32" s="27"/>
      <c r="I32" s="29"/>
    </row>
    <row r="33" spans="1:8" x14ac:dyDescent="0.25">
      <c r="A33" s="27"/>
      <c r="B33" s="27"/>
      <c r="C33" s="27"/>
      <c r="D33" s="114"/>
      <c r="E33" s="27"/>
      <c r="H33" s="27"/>
    </row>
    <row r="34" spans="1:8" x14ac:dyDescent="0.25">
      <c r="D34" s="114"/>
    </row>
    <row r="35" spans="1:8" x14ac:dyDescent="0.25">
      <c r="D35" s="114"/>
    </row>
    <row r="36" spans="1:8" x14ac:dyDescent="0.25">
      <c r="D36" s="114"/>
    </row>
    <row r="37" spans="1:8" x14ac:dyDescent="0.25">
      <c r="D37" s="114"/>
    </row>
  </sheetData>
  <mergeCells count="1">
    <mergeCell ref="B28:D28"/>
  </mergeCells>
  <conditionalFormatting sqref="D2">
    <cfRule type="expression" dxfId="15" priority="19" stopIfTrue="1">
      <formula>AND($A2&lt;&gt;"COMPOSICAO",$A2&lt;&gt;"INSUMO",$A2&lt;&gt;"")</formula>
    </cfRule>
    <cfRule type="expression" dxfId="14" priority="20" stopIfTrue="1">
      <formula>AND(OR($A2="COMPOSICAO",$A2="INSUMO",$A2&lt;&gt;""),$A2&lt;&gt;"")</formula>
    </cfRule>
  </conditionalFormatting>
  <conditionalFormatting sqref="D1">
    <cfRule type="expression" dxfId="5" priority="7" stopIfTrue="1">
      <formula>AND($A15&lt;&gt;"COMPOSICAO",$A15&lt;&gt;"INSUMO",$A15&lt;&gt;"")</formula>
    </cfRule>
    <cfRule type="expression" dxfId="4" priority="8" stopIfTrue="1">
      <formula>AND(OR($A15="COMPOSICAO",$A15="INSUMO",$A15&lt;&gt;""),$A15&lt;&gt;"")</formula>
    </cfRule>
  </conditionalFormatting>
  <conditionalFormatting sqref="D33:D37">
    <cfRule type="expression" dxfId="3" priority="1" stopIfTrue="1">
      <formula>AND($A33&lt;&gt;"COMPOSICAO",$A33&lt;&gt;"INSUMO",$A33&lt;&gt;"")</formula>
    </cfRule>
    <cfRule type="expression" dxfId="2" priority="2" stopIfTrue="1">
      <formula>AND(OR($A33="COMPOSICAO",$A33="INSUMO",$A33&lt;&gt;""),$A33&lt;&gt;"")</formula>
    </cfRule>
  </conditionalFormatting>
  <conditionalFormatting sqref="D17">
    <cfRule type="expression" dxfId="1" priority="5" stopIfTrue="1">
      <formula>AND($A17&lt;&gt;"COMPOSICAO",$A17&lt;&gt;"INSUMO",$A17&lt;&gt;"")</formula>
    </cfRule>
    <cfRule type="expression" dxfId="0" priority="6" stopIfTrue="1">
      <formula>AND(OR($A17="COMPOSICAO",$A17="INSUMO",$A17&lt;&gt;""),$A17&lt;&gt;"")</formula>
    </cfRule>
  </conditionalFormatting>
  <pageMargins left="0.511811024" right="0.511811024" top="0.78740157499999996" bottom="0.78740157499999996" header="0.31496062000000002" footer="0.31496062000000002"/>
  <pageSetup paperSize="9" scale="4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ECBE-3425-482B-87CE-3F1AB54B0B3A}">
  <dimension ref="A1:F38"/>
  <sheetViews>
    <sheetView topLeftCell="A7" workbookViewId="0">
      <selection activeCell="F21" sqref="F21"/>
    </sheetView>
  </sheetViews>
  <sheetFormatPr defaultRowHeight="15" x14ac:dyDescent="0.25"/>
  <cols>
    <col min="1" max="1" width="9.140625" customWidth="1"/>
    <col min="3" max="3" width="22.7109375" customWidth="1"/>
    <col min="6" max="6" width="26.7109375" customWidth="1"/>
  </cols>
  <sheetData>
    <row r="1" spans="1:6" x14ac:dyDescent="0.25">
      <c r="A1" s="224" t="s">
        <v>71</v>
      </c>
      <c r="B1" s="225"/>
      <c r="C1" s="225"/>
      <c r="D1" s="225"/>
      <c r="E1" s="225"/>
      <c r="F1" s="225"/>
    </row>
    <row r="2" spans="1:6" x14ac:dyDescent="0.25">
      <c r="A2" s="225"/>
      <c r="B2" s="225"/>
      <c r="C2" s="225"/>
      <c r="D2" s="225"/>
      <c r="E2" s="225"/>
      <c r="F2" s="225"/>
    </row>
    <row r="3" spans="1:6" x14ac:dyDescent="0.25">
      <c r="A3" s="159"/>
      <c r="B3" s="159"/>
      <c r="C3" s="160"/>
      <c r="D3" s="161"/>
      <c r="E3" s="159"/>
      <c r="F3" s="159"/>
    </row>
    <row r="4" spans="1:6" x14ac:dyDescent="0.25">
      <c r="A4" s="162" t="s">
        <v>72</v>
      </c>
      <c r="B4" s="163"/>
      <c r="C4" s="164"/>
      <c r="D4" s="162" t="s">
        <v>73</v>
      </c>
      <c r="E4" s="163"/>
      <c r="F4" s="164"/>
    </row>
    <row r="5" spans="1:6" x14ac:dyDescent="0.25">
      <c r="A5" s="165" t="s">
        <v>74</v>
      </c>
      <c r="B5" s="166"/>
      <c r="C5" s="167"/>
      <c r="D5" s="168" t="s">
        <v>75</v>
      </c>
      <c r="E5" s="169"/>
      <c r="F5" s="170"/>
    </row>
    <row r="6" spans="1:6" x14ac:dyDescent="0.25">
      <c r="A6" s="171"/>
      <c r="B6" s="171"/>
      <c r="C6" s="171"/>
      <c r="D6" s="172"/>
      <c r="E6" s="172"/>
      <c r="F6" s="171"/>
    </row>
    <row r="7" spans="1:6" x14ac:dyDescent="0.25">
      <c r="A7" s="173" t="s">
        <v>76</v>
      </c>
      <c r="B7" s="171"/>
      <c r="C7" s="171"/>
      <c r="D7" s="172"/>
      <c r="E7" s="172"/>
      <c r="F7" s="171"/>
    </row>
    <row r="8" spans="1:6" x14ac:dyDescent="0.25">
      <c r="A8" s="174" t="s">
        <v>77</v>
      </c>
      <c r="B8" s="174"/>
      <c r="C8" s="174"/>
      <c r="D8" s="174"/>
      <c r="E8" s="174"/>
      <c r="F8" s="174"/>
    </row>
    <row r="9" spans="1:6" x14ac:dyDescent="0.25">
      <c r="A9" s="175"/>
      <c r="B9" s="175"/>
      <c r="C9" s="175"/>
      <c r="D9" s="175"/>
      <c r="E9" s="175"/>
      <c r="F9" s="175"/>
    </row>
    <row r="10" spans="1:6" x14ac:dyDescent="0.25">
      <c r="A10" s="176" t="s">
        <v>78</v>
      </c>
      <c r="B10" s="177"/>
      <c r="C10" s="177"/>
      <c r="D10" s="177"/>
      <c r="E10" s="178" t="s">
        <v>79</v>
      </c>
      <c r="F10" s="178" t="s">
        <v>80</v>
      </c>
    </row>
    <row r="11" spans="1:6" x14ac:dyDescent="0.25">
      <c r="A11" s="179" t="s">
        <v>81</v>
      </c>
      <c r="B11" s="180"/>
      <c r="C11" s="180"/>
      <c r="D11" s="180"/>
      <c r="E11" s="181" t="s">
        <v>82</v>
      </c>
      <c r="F11" s="182">
        <v>0.04</v>
      </c>
    </row>
    <row r="12" spans="1:6" x14ac:dyDescent="0.25">
      <c r="A12" s="183" t="s">
        <v>83</v>
      </c>
      <c r="B12" s="184"/>
      <c r="C12" s="184"/>
      <c r="D12" s="184"/>
      <c r="E12" s="185" t="s">
        <v>84</v>
      </c>
      <c r="F12" s="182">
        <v>8.0000000000000002E-3</v>
      </c>
    </row>
    <row r="13" spans="1:6" x14ac:dyDescent="0.25">
      <c r="A13" s="183" t="s">
        <v>85</v>
      </c>
      <c r="B13" s="184"/>
      <c r="C13" s="184"/>
      <c r="D13" s="184"/>
      <c r="E13" s="185" t="s">
        <v>86</v>
      </c>
      <c r="F13" s="182">
        <v>0.01</v>
      </c>
    </row>
    <row r="14" spans="1:6" x14ac:dyDescent="0.25">
      <c r="A14" s="183" t="s">
        <v>87</v>
      </c>
      <c r="B14" s="184"/>
      <c r="C14" s="184"/>
      <c r="D14" s="184"/>
      <c r="E14" s="185" t="s">
        <v>88</v>
      </c>
      <c r="F14" s="182">
        <v>0.01</v>
      </c>
    </row>
    <row r="15" spans="1:6" x14ac:dyDescent="0.25">
      <c r="A15" s="186" t="s">
        <v>89</v>
      </c>
      <c r="B15" s="187"/>
      <c r="C15" s="187"/>
      <c r="D15" s="187"/>
      <c r="E15" s="185" t="s">
        <v>20</v>
      </c>
      <c r="F15" s="188">
        <v>7.0000000000000007E-2</v>
      </c>
    </row>
    <row r="16" spans="1:6" x14ac:dyDescent="0.25">
      <c r="A16" s="186" t="s">
        <v>90</v>
      </c>
      <c r="B16" s="189" t="s">
        <v>91</v>
      </c>
      <c r="C16" s="184"/>
      <c r="D16" s="190"/>
      <c r="E16" s="191" t="s">
        <v>92</v>
      </c>
      <c r="F16" s="192">
        <v>6.4999999999999997E-3</v>
      </c>
    </row>
    <row r="17" spans="1:6" x14ac:dyDescent="0.25">
      <c r="A17" s="193"/>
      <c r="B17" s="189" t="s">
        <v>93</v>
      </c>
      <c r="C17" s="184"/>
      <c r="D17" s="190"/>
      <c r="E17" s="191" t="s">
        <v>94</v>
      </c>
      <c r="F17" s="194">
        <v>0.03</v>
      </c>
    </row>
    <row r="18" spans="1:6" x14ac:dyDescent="0.25">
      <c r="A18" s="193"/>
      <c r="B18" s="189" t="s">
        <v>95</v>
      </c>
      <c r="C18" s="184"/>
      <c r="D18" s="190"/>
      <c r="E18" s="191" t="s">
        <v>96</v>
      </c>
      <c r="F18" s="195">
        <v>0.02</v>
      </c>
    </row>
    <row r="19" spans="1:6" x14ac:dyDescent="0.25">
      <c r="A19" s="193"/>
      <c r="B19" s="196" t="s">
        <v>97</v>
      </c>
      <c r="C19" s="175"/>
      <c r="D19" s="197"/>
      <c r="E19" s="191" t="s">
        <v>98</v>
      </c>
      <c r="F19" s="198">
        <f>IF([1]Dados!$G$28="SELECIONAR","Ver DADOS",IF(A8=" - Fornecimento de Materiais e Equipamentos (Aquisição direta)",0,IF([1]Dados!$G$28="não desonerado",0%,4.5%)))</f>
        <v>4.4999999999999998E-2</v>
      </c>
    </row>
    <row r="20" spans="1:6" x14ac:dyDescent="0.25">
      <c r="A20" s="199" t="s">
        <v>99</v>
      </c>
      <c r="B20" s="199"/>
      <c r="C20" s="199"/>
      <c r="D20" s="199"/>
      <c r="E20" s="199"/>
      <c r="F20" s="200">
        <f ca="1">IF(A8=" - Fornecimento de Materiais e Equipamentos (Aquisição direta)",0,ROUND((((1+SUM(F$21:F$23))*(1+F$24)*(1+F$25))/(1-SUM(F$26:F$28)))-1,4))</f>
        <v>0.21190000000000001</v>
      </c>
    </row>
    <row r="21" spans="1:6" x14ac:dyDescent="0.25">
      <c r="A21" s="201" t="s">
        <v>100</v>
      </c>
      <c r="B21" s="202"/>
      <c r="C21" s="202"/>
      <c r="D21" s="202"/>
      <c r="E21" s="202"/>
      <c r="F21" s="203">
        <f ca="1">IF(A8=" - Fornecimento de Materiais e Equipamentos (Aquisição direta)",0,ROUND((((1+SUM(F$21:F$23))*(1+F$24)*(1+F$25))/(1-SUM(F$26:F$29)))-1,4))</f>
        <v>0.27250000000000002</v>
      </c>
    </row>
    <row r="22" spans="1:6" x14ac:dyDescent="0.25">
      <c r="A22" s="175"/>
      <c r="B22" s="175"/>
      <c r="C22" s="175"/>
      <c r="D22" s="175"/>
      <c r="E22" s="175"/>
      <c r="F22" s="175"/>
    </row>
    <row r="23" spans="1:6" x14ac:dyDescent="0.25">
      <c r="A23" s="175" t="s">
        <v>101</v>
      </c>
      <c r="B23" s="175"/>
      <c r="C23" s="175"/>
      <c r="D23" s="175"/>
      <c r="E23" s="175"/>
      <c r="F23" s="175"/>
    </row>
    <row r="24" spans="1:6" x14ac:dyDescent="0.25">
      <c r="A24" s="175"/>
      <c r="B24" s="175"/>
      <c r="C24" s="175"/>
      <c r="D24" s="175"/>
      <c r="E24" s="175"/>
      <c r="F24" s="175"/>
    </row>
    <row r="25" spans="1:6" x14ac:dyDescent="0.25">
      <c r="A25" s="204" t="str">
        <f>IF(AND(A8=" - Fornecimento de Materiais e Equipamentos (Aquisição direta)",F$31=0),"",IF(OR($AJ$10&lt;$AL$10,$AJ$10&gt;$AM$10)=TRUE(),$AL$21,""))</f>
        <v/>
      </c>
      <c r="B25" s="204"/>
      <c r="C25" s="204"/>
      <c r="D25" s="204"/>
      <c r="E25" s="204"/>
      <c r="F25" s="204"/>
    </row>
    <row r="26" spans="1:6" x14ac:dyDescent="0.25">
      <c r="A26" s="205"/>
      <c r="B26" s="205"/>
      <c r="C26" s="205"/>
      <c r="D26" s="205"/>
      <c r="E26" s="205"/>
      <c r="F26" s="205"/>
    </row>
    <row r="27" spans="1:6" x14ac:dyDescent="0.25">
      <c r="A27" s="206" t="s">
        <v>102</v>
      </c>
      <c r="B27" s="207"/>
      <c r="C27" s="207"/>
      <c r="D27" s="207"/>
      <c r="E27" s="207"/>
      <c r="F27" s="208"/>
    </row>
    <row r="28" spans="1:6" x14ac:dyDescent="0.25">
      <c r="A28" s="209" t="s">
        <v>103</v>
      </c>
      <c r="B28" s="210"/>
      <c r="C28" s="210"/>
      <c r="D28" s="210"/>
      <c r="E28" s="210"/>
      <c r="F28" s="211"/>
    </row>
    <row r="29" spans="1:6" x14ac:dyDescent="0.25">
      <c r="A29" s="212"/>
      <c r="B29" s="213"/>
      <c r="C29" s="213"/>
      <c r="D29" s="213"/>
      <c r="E29" s="214"/>
      <c r="F29" s="205"/>
    </row>
    <row r="30" spans="1:6" ht="30" customHeight="1" x14ac:dyDescent="0.25">
      <c r="A30" s="215" t="s">
        <v>104</v>
      </c>
      <c r="B30" s="216"/>
      <c r="C30" s="216"/>
      <c r="D30" s="216"/>
      <c r="E30" s="216"/>
      <c r="F30" s="217"/>
    </row>
    <row r="31" spans="1:6" x14ac:dyDescent="0.25">
      <c r="C31" s="218"/>
      <c r="D31" s="218"/>
      <c r="E31" s="218"/>
      <c r="F31" s="218"/>
    </row>
    <row r="35" spans="1:6" x14ac:dyDescent="0.25">
      <c r="A35" s="219"/>
      <c r="B35" s="220"/>
    </row>
    <row r="36" spans="1:6" x14ac:dyDescent="0.25">
      <c r="A36" s="175" t="s">
        <v>105</v>
      </c>
      <c r="B36" s="175"/>
      <c r="C36" s="187"/>
      <c r="D36" s="187"/>
      <c r="E36" s="175"/>
      <c r="F36" s="175"/>
    </row>
    <row r="37" spans="1:6" x14ac:dyDescent="0.25">
      <c r="A37" s="221" t="str">
        <f>CONCATENATE("Nome: ",[1]Dados!$G$32)</f>
        <v>Nome: LUIZ AUGUSTO DOBAL</v>
      </c>
      <c r="B37" s="221"/>
      <c r="C37" s="221"/>
      <c r="D37" s="221"/>
      <c r="E37" s="222" t="s">
        <v>11</v>
      </c>
      <c r="F37" s="223">
        <v>44572</v>
      </c>
    </row>
    <row r="38" spans="1:6" x14ac:dyDescent="0.25">
      <c r="A38" s="221" t="s">
        <v>106</v>
      </c>
      <c r="B38" s="221"/>
      <c r="C38" s="221"/>
      <c r="D38" s="221"/>
      <c r="E38" s="175"/>
      <c r="F38" s="175"/>
    </row>
  </sheetData>
  <mergeCells count="12">
    <mergeCell ref="A25:F25"/>
    <mergeCell ref="A27:F27"/>
    <mergeCell ref="A28:F28"/>
    <mergeCell ref="A30:F30"/>
    <mergeCell ref="A37:D37"/>
    <mergeCell ref="A38:D38"/>
    <mergeCell ref="A1:F2"/>
    <mergeCell ref="A4:C4"/>
    <mergeCell ref="D4:F4"/>
    <mergeCell ref="A5:C5"/>
    <mergeCell ref="D5:F5"/>
    <mergeCell ref="A8:F8"/>
  </mergeCells>
  <dataValidations disablePrompts="1" count="1">
    <dataValidation type="list" allowBlank="1" showInputMessage="1" showErrorMessage="1" sqref="A8:F8" xr:uid="{BCE91EF0-ABC3-40D8-BD8D-C2F14BF699EE}">
      <formula1>$AI$14:$AI$20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DESONERADO</vt:lpstr>
      <vt:lpstr>Composições</vt:lpstr>
      <vt:lpstr>BDI</vt:lpstr>
      <vt:lpstr>DESONERADO!Area_de_impressao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Luiz Augusto Dobal</cp:lastModifiedBy>
  <cp:lastPrinted>2022-01-11T11:32:47Z</cp:lastPrinted>
  <dcterms:created xsi:type="dcterms:W3CDTF">2021-03-08T17:01:04Z</dcterms:created>
  <dcterms:modified xsi:type="dcterms:W3CDTF">2022-01-13T11:24:26Z</dcterms:modified>
</cp:coreProperties>
</file>